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540" activeTab="5"/>
  </bookViews>
  <sheets>
    <sheet name="学会番号一覧" sheetId="17" r:id="rId1"/>
    <sheet name="集計" sheetId="10" r:id="rId2"/>
    <sheet name="学会NO" sheetId="16" state="hidden" r:id="rId3"/>
    <sheet name="未収載（B~N区分）" sheetId="12" r:id="rId4"/>
    <sheet name="既収載（B~N区分）" sheetId="13" r:id="rId5"/>
    <sheet name="基本診療料（A区分）" sheetId="14" r:id="rId6"/>
    <sheet name="医薬品" sheetId="15" r:id="rId7"/>
  </sheets>
  <definedNames>
    <definedName name="_xlnm._FilterDatabase" localSheetId="6" hidden="1">医薬品!$A$2:$L$31</definedName>
    <definedName name="_xlnm._FilterDatabase" localSheetId="5" hidden="1">'基本診療料（A区分）'!$A$2:$N$54</definedName>
    <definedName name="_xlnm._FilterDatabase" localSheetId="4" hidden="1">'既収載（B~N区分）'!$A$2:$M$102</definedName>
    <definedName name="_xlnm._FilterDatabase" localSheetId="1" hidden="1">集計!$A$6:$I$152</definedName>
    <definedName name="_xlnm._FilterDatabase" localSheetId="3" hidden="1">'未収載（B~N区分）'!$A$2:$K$102</definedName>
    <definedName name="_xlnm.Print_Area" localSheetId="6">医薬品!$A$1:$L$31</definedName>
    <definedName name="_xlnm.Print_Area" localSheetId="5">'基本診療料（A区分）'!$A$1:$N$54</definedName>
    <definedName name="_xlnm.Print_Area" localSheetId="3">'未収載（B~N区分）'!$A$1:$K$102</definedName>
    <definedName name="_xlnm.Print_Titles" localSheetId="6">医薬品!$1:$2</definedName>
    <definedName name="_xlnm.Print_Titles" localSheetId="5">'基本診療料（A区分）'!$1:$2</definedName>
    <definedName name="_xlnm.Print_Titles" localSheetId="4">'既収載（B~N区分）'!$1:$2</definedName>
    <definedName name="_xlnm.Print_Titles" localSheetId="1">集計!$1:$6</definedName>
    <definedName name="_xlnm.Print_Titles" localSheetId="3">'未収載（B~N区分）'!$1:$2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13" l="1"/>
  <c r="E39" i="13" l="1"/>
  <c r="D149" i="10" l="1"/>
  <c r="E149" i="10"/>
  <c r="F149" i="10"/>
  <c r="D150" i="10"/>
  <c r="E150" i="10"/>
  <c r="F150" i="10"/>
  <c r="D151" i="10"/>
  <c r="E151" i="10"/>
  <c r="F151" i="10"/>
  <c r="D152" i="10"/>
  <c r="E152" i="10"/>
  <c r="F152" i="10"/>
  <c r="B4" i="15" l="1"/>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 i="15"/>
  <c r="B3" i="14"/>
  <c r="E3" i="14"/>
  <c r="B12" i="14"/>
  <c r="E12" i="14"/>
  <c r="B13" i="14"/>
  <c r="E13" i="14"/>
  <c r="B11" i="14"/>
  <c r="E11" i="14"/>
  <c r="B9" i="14"/>
  <c r="E9" i="14"/>
  <c r="B10" i="14"/>
  <c r="E10" i="14"/>
  <c r="B4" i="14"/>
  <c r="E4" i="14"/>
  <c r="B5" i="14"/>
  <c r="E5" i="14"/>
  <c r="B6" i="14"/>
  <c r="E6" i="14"/>
  <c r="B7" i="14"/>
  <c r="E7" i="14"/>
  <c r="B15" i="14"/>
  <c r="E15" i="14"/>
  <c r="B14" i="14"/>
  <c r="E14" i="14"/>
  <c r="B16" i="14"/>
  <c r="E16" i="14"/>
  <c r="B17" i="14"/>
  <c r="E17" i="14"/>
  <c r="B18" i="14"/>
  <c r="E18" i="14"/>
  <c r="B19" i="14"/>
  <c r="E19" i="14"/>
  <c r="B20" i="14"/>
  <c r="E20" i="14"/>
  <c r="B21" i="14"/>
  <c r="E21" i="14"/>
  <c r="B22" i="14"/>
  <c r="E22" i="14"/>
  <c r="B23" i="14"/>
  <c r="E23" i="14"/>
  <c r="B24" i="14"/>
  <c r="E24" i="14"/>
  <c r="B25" i="14"/>
  <c r="E25" i="14"/>
  <c r="B26" i="14"/>
  <c r="E26" i="14"/>
  <c r="B27" i="14"/>
  <c r="E27" i="14"/>
  <c r="B28" i="14"/>
  <c r="E28" i="14"/>
  <c r="B29" i="14"/>
  <c r="E29" i="14"/>
  <c r="B30" i="14"/>
  <c r="E30" i="14"/>
  <c r="B31" i="14"/>
  <c r="E31" i="14"/>
  <c r="B32" i="14"/>
  <c r="E32" i="14"/>
  <c r="B33" i="14"/>
  <c r="E33" i="14"/>
  <c r="B34" i="14"/>
  <c r="E34" i="14"/>
  <c r="B35" i="14"/>
  <c r="E35" i="14"/>
  <c r="B36" i="14"/>
  <c r="E36" i="14"/>
  <c r="B37" i="14"/>
  <c r="E37" i="14"/>
  <c r="B38" i="14"/>
  <c r="E38" i="14"/>
  <c r="B39" i="14"/>
  <c r="E39" i="14"/>
  <c r="B40" i="14"/>
  <c r="E40" i="14"/>
  <c r="B41" i="14"/>
  <c r="E41" i="14"/>
  <c r="B42" i="14"/>
  <c r="E42" i="14"/>
  <c r="B43" i="14"/>
  <c r="E43" i="14"/>
  <c r="B44" i="14"/>
  <c r="E44" i="14"/>
  <c r="B45" i="14"/>
  <c r="E45" i="14"/>
  <c r="B46" i="14"/>
  <c r="E46" i="14"/>
  <c r="B47" i="14"/>
  <c r="E47" i="14"/>
  <c r="B48" i="14"/>
  <c r="E48" i="14"/>
  <c r="B49" i="14"/>
  <c r="E49" i="14"/>
  <c r="B50" i="14"/>
  <c r="E50" i="14"/>
  <c r="B51" i="14"/>
  <c r="E51" i="14"/>
  <c r="B52" i="14"/>
  <c r="E52" i="14"/>
  <c r="B53" i="14"/>
  <c r="E53" i="14"/>
  <c r="B54" i="14"/>
  <c r="E54" i="14"/>
  <c r="B8" i="14"/>
  <c r="B51" i="13"/>
  <c r="E51" i="13"/>
  <c r="B29" i="13"/>
  <c r="E29" i="13"/>
  <c r="B31" i="13"/>
  <c r="E31" i="13"/>
  <c r="B32" i="13"/>
  <c r="E32" i="13"/>
  <c r="B33" i="13"/>
  <c r="E33" i="13"/>
  <c r="B56" i="13"/>
  <c r="E56" i="13"/>
  <c r="B12" i="13"/>
  <c r="E12" i="13"/>
  <c r="B52" i="13"/>
  <c r="E52" i="13"/>
  <c r="B34" i="13"/>
  <c r="E34" i="13"/>
  <c r="B35" i="13"/>
  <c r="E35" i="13"/>
  <c r="B36" i="13"/>
  <c r="E36" i="13"/>
  <c r="B39" i="13"/>
  <c r="B40" i="13"/>
  <c r="E40" i="13"/>
  <c r="B59" i="13"/>
  <c r="E59" i="13"/>
  <c r="B3" i="13"/>
  <c r="E3" i="13"/>
  <c r="B4" i="13"/>
  <c r="E4" i="13"/>
  <c r="B14" i="13"/>
  <c r="E14" i="13"/>
  <c r="B60" i="13"/>
  <c r="E60" i="13"/>
  <c r="B61" i="13"/>
  <c r="E61" i="13"/>
  <c r="B62" i="13"/>
  <c r="E62" i="13"/>
  <c r="B63" i="13"/>
  <c r="B64" i="13"/>
  <c r="E64" i="13"/>
  <c r="B65" i="13"/>
  <c r="E65" i="13"/>
  <c r="B37" i="13"/>
  <c r="E37" i="13"/>
  <c r="B38" i="13"/>
  <c r="E38" i="13"/>
  <c r="B66" i="13"/>
  <c r="E66" i="13"/>
  <c r="B15" i="13"/>
  <c r="E15" i="13"/>
  <c r="B16" i="13"/>
  <c r="E16" i="13"/>
  <c r="B17" i="13"/>
  <c r="E17" i="13"/>
  <c r="B18" i="13"/>
  <c r="E18" i="13"/>
  <c r="B19" i="13"/>
  <c r="E19" i="13"/>
  <c r="B20" i="13"/>
  <c r="E20" i="13"/>
  <c r="B28" i="13"/>
  <c r="E28" i="13"/>
  <c r="B41" i="13"/>
  <c r="E41" i="13"/>
  <c r="B42" i="13"/>
  <c r="E42" i="13"/>
  <c r="B43" i="13"/>
  <c r="E43" i="13"/>
  <c r="B44" i="13"/>
  <c r="E44" i="13"/>
  <c r="B45" i="13"/>
  <c r="E45" i="13"/>
  <c r="B46" i="13"/>
  <c r="E46" i="13"/>
  <c r="B47" i="13"/>
  <c r="E47" i="13"/>
  <c r="B48" i="13"/>
  <c r="E48" i="13"/>
  <c r="B49" i="13"/>
  <c r="E49" i="13"/>
  <c r="B50" i="13"/>
  <c r="E50" i="13"/>
  <c r="B79" i="13"/>
  <c r="E79" i="13"/>
  <c r="B7" i="13"/>
  <c r="E7" i="13"/>
  <c r="B8" i="13"/>
  <c r="E8" i="13"/>
  <c r="B9" i="13"/>
  <c r="E9" i="13"/>
  <c r="B10" i="13"/>
  <c r="E10" i="13"/>
  <c r="B11" i="13"/>
  <c r="E11" i="13"/>
  <c r="B21" i="13"/>
  <c r="E21" i="13"/>
  <c r="B22" i="13"/>
  <c r="E22" i="13"/>
  <c r="B23" i="13"/>
  <c r="E23" i="13"/>
  <c r="B24" i="13"/>
  <c r="E24" i="13"/>
  <c r="B25" i="13"/>
  <c r="E25" i="13"/>
  <c r="B26" i="13"/>
  <c r="E26" i="13"/>
  <c r="B27" i="13"/>
  <c r="E27" i="13"/>
  <c r="B30" i="13"/>
  <c r="E30" i="13"/>
  <c r="B53" i="13"/>
  <c r="E53" i="13"/>
  <c r="B54" i="13"/>
  <c r="E54" i="13"/>
  <c r="B55" i="13"/>
  <c r="E55" i="13"/>
  <c r="B57" i="13"/>
  <c r="E57" i="13"/>
  <c r="B58" i="13"/>
  <c r="E58" i="13"/>
  <c r="B67" i="13"/>
  <c r="E67" i="13"/>
  <c r="B68" i="13"/>
  <c r="E68" i="13"/>
  <c r="B69" i="13"/>
  <c r="E69" i="13"/>
  <c r="B70" i="13"/>
  <c r="E70" i="13"/>
  <c r="B71" i="13"/>
  <c r="E71" i="13"/>
  <c r="B72" i="13"/>
  <c r="E72" i="13"/>
  <c r="B73" i="13"/>
  <c r="E73" i="13"/>
  <c r="B74" i="13"/>
  <c r="E74" i="13"/>
  <c r="B75" i="13"/>
  <c r="E75" i="13"/>
  <c r="B76" i="13"/>
  <c r="E76" i="13"/>
  <c r="B77" i="13"/>
  <c r="E77" i="13"/>
  <c r="B78" i="13"/>
  <c r="E78" i="13"/>
  <c r="B5" i="13"/>
  <c r="E5" i="13"/>
  <c r="B6" i="13"/>
  <c r="E6" i="13"/>
  <c r="B80" i="13"/>
  <c r="E80" i="13"/>
  <c r="B81" i="13"/>
  <c r="E81" i="13"/>
  <c r="B82" i="13"/>
  <c r="E82" i="13"/>
  <c r="B83" i="13"/>
  <c r="E83" i="13"/>
  <c r="B84" i="13"/>
  <c r="E84" i="13"/>
  <c r="B85" i="13"/>
  <c r="E85" i="13"/>
  <c r="B86" i="13"/>
  <c r="E86" i="13"/>
  <c r="B87" i="13"/>
  <c r="E87" i="13"/>
  <c r="B88" i="13"/>
  <c r="E88" i="13"/>
  <c r="B89" i="13"/>
  <c r="E89" i="13"/>
  <c r="B90" i="13"/>
  <c r="E90" i="13"/>
  <c r="B91" i="13"/>
  <c r="E91" i="13"/>
  <c r="B92" i="13"/>
  <c r="E92" i="13"/>
  <c r="B93" i="13"/>
  <c r="E93" i="13"/>
  <c r="B94" i="13"/>
  <c r="E94" i="13"/>
  <c r="B95" i="13"/>
  <c r="E95" i="13"/>
  <c r="B96" i="13"/>
  <c r="E96" i="13"/>
  <c r="B97" i="13"/>
  <c r="E97" i="13"/>
  <c r="B98" i="13"/>
  <c r="E98" i="13"/>
  <c r="B99" i="13"/>
  <c r="E99" i="13"/>
  <c r="B100" i="13"/>
  <c r="E100" i="13"/>
  <c r="B101" i="13"/>
  <c r="E101" i="13"/>
  <c r="B102" i="13"/>
  <c r="E102" i="13"/>
  <c r="B13" i="13"/>
  <c r="B51" i="12"/>
  <c r="E51" i="12"/>
  <c r="B20" i="12"/>
  <c r="E20" i="12"/>
  <c r="B6" i="12"/>
  <c r="E6" i="12"/>
  <c r="B27" i="12"/>
  <c r="E27" i="12"/>
  <c r="B28" i="12"/>
  <c r="E28" i="12"/>
  <c r="B29" i="12"/>
  <c r="E29" i="12"/>
  <c r="B21" i="12"/>
  <c r="E21" i="12"/>
  <c r="B19" i="12"/>
  <c r="E19" i="12"/>
  <c r="B49" i="12"/>
  <c r="E49" i="12"/>
  <c r="B46" i="12"/>
  <c r="E46" i="12"/>
  <c r="B47" i="12"/>
  <c r="E47" i="12"/>
  <c r="B48" i="12"/>
  <c r="E48" i="12"/>
  <c r="B32" i="12"/>
  <c r="E32" i="12"/>
  <c r="B33" i="12"/>
  <c r="E33" i="12"/>
  <c r="B34" i="12"/>
  <c r="E34" i="12"/>
  <c r="B35" i="12"/>
  <c r="E35" i="12"/>
  <c r="B53" i="12"/>
  <c r="E53" i="12"/>
  <c r="B54" i="12"/>
  <c r="E54" i="12"/>
  <c r="B3" i="12"/>
  <c r="E3" i="12"/>
  <c r="B36" i="12"/>
  <c r="E36" i="12"/>
  <c r="B5" i="12"/>
  <c r="E5" i="12"/>
  <c r="B37" i="12"/>
  <c r="E37" i="12"/>
  <c r="B23" i="12"/>
  <c r="E23" i="12"/>
  <c r="B24" i="12"/>
  <c r="E24" i="12"/>
  <c r="B25" i="12"/>
  <c r="E25" i="12"/>
  <c r="B26" i="12"/>
  <c r="E26" i="12"/>
  <c r="B43" i="12"/>
  <c r="E43" i="12"/>
  <c r="B44" i="12"/>
  <c r="E44" i="12"/>
  <c r="B55" i="12"/>
  <c r="E55" i="12"/>
  <c r="B56" i="12"/>
  <c r="E56" i="12"/>
  <c r="B57" i="12"/>
  <c r="E57" i="12"/>
  <c r="B58" i="12"/>
  <c r="E58" i="12"/>
  <c r="B30" i="12"/>
  <c r="E30" i="12"/>
  <c r="B31" i="12"/>
  <c r="E31" i="12"/>
  <c r="B7" i="12"/>
  <c r="E7" i="12"/>
  <c r="B8" i="12"/>
  <c r="E8" i="12"/>
  <c r="B9" i="12"/>
  <c r="E9" i="12"/>
  <c r="B10" i="12"/>
  <c r="E10" i="12"/>
  <c r="B11" i="12"/>
  <c r="E11" i="12"/>
  <c r="B12" i="12"/>
  <c r="E12" i="12"/>
  <c r="B14" i="12"/>
  <c r="E14" i="12"/>
  <c r="B38" i="12"/>
  <c r="E38" i="12"/>
  <c r="B39" i="12"/>
  <c r="E39" i="12"/>
  <c r="B45" i="12"/>
  <c r="E45" i="12"/>
  <c r="B13" i="12"/>
  <c r="E13" i="12"/>
  <c r="B15" i="12"/>
  <c r="E15" i="12"/>
  <c r="B16" i="12"/>
  <c r="E16" i="12"/>
  <c r="B17" i="12"/>
  <c r="E17" i="12"/>
  <c r="B18" i="12"/>
  <c r="E18" i="12"/>
  <c r="B22" i="12"/>
  <c r="E22" i="12"/>
  <c r="B40" i="12"/>
  <c r="E40" i="12"/>
  <c r="B41" i="12"/>
  <c r="E41" i="12"/>
  <c r="B42" i="12"/>
  <c r="E42" i="12"/>
  <c r="B52" i="12"/>
  <c r="E52" i="12"/>
  <c r="B59" i="12"/>
  <c r="E59" i="12"/>
  <c r="B60" i="12"/>
  <c r="E60" i="12"/>
  <c r="B4" i="12"/>
  <c r="E4" i="12"/>
  <c r="B61" i="12"/>
  <c r="E61" i="12"/>
  <c r="B62" i="12"/>
  <c r="E62" i="12"/>
  <c r="B63" i="12"/>
  <c r="E63" i="12"/>
  <c r="B64" i="12"/>
  <c r="E64" i="12"/>
  <c r="B65" i="12"/>
  <c r="E65" i="12"/>
  <c r="B66" i="12"/>
  <c r="E66" i="12"/>
  <c r="B67" i="12"/>
  <c r="E67" i="12"/>
  <c r="B68" i="12"/>
  <c r="E68" i="12"/>
  <c r="B69" i="12"/>
  <c r="E69" i="12"/>
  <c r="B70" i="12"/>
  <c r="E70" i="12"/>
  <c r="B71" i="12"/>
  <c r="E71" i="12"/>
  <c r="B72" i="12"/>
  <c r="E72" i="12"/>
  <c r="B73" i="12"/>
  <c r="E73" i="12"/>
  <c r="B74" i="12"/>
  <c r="E74" i="12"/>
  <c r="B75" i="12"/>
  <c r="E75" i="12"/>
  <c r="B76" i="12"/>
  <c r="E76" i="12"/>
  <c r="B77" i="12"/>
  <c r="E77" i="12"/>
  <c r="B78" i="12"/>
  <c r="E78" i="12"/>
  <c r="B79" i="12"/>
  <c r="E79" i="12"/>
  <c r="B80" i="12"/>
  <c r="E80" i="12"/>
  <c r="B81" i="12"/>
  <c r="E81" i="12"/>
  <c r="B82" i="12"/>
  <c r="E82" i="12"/>
  <c r="B83" i="12"/>
  <c r="E83" i="12"/>
  <c r="B84" i="12"/>
  <c r="E84" i="12"/>
  <c r="B85" i="12"/>
  <c r="E85" i="12"/>
  <c r="B86" i="12"/>
  <c r="E86" i="12"/>
  <c r="B87" i="12"/>
  <c r="E87" i="12"/>
  <c r="B88" i="12"/>
  <c r="E88" i="12"/>
  <c r="B89" i="12"/>
  <c r="E89" i="12"/>
  <c r="B90" i="12"/>
  <c r="E90" i="12"/>
  <c r="B91" i="12"/>
  <c r="E91" i="12"/>
  <c r="B92" i="12"/>
  <c r="E92" i="12"/>
  <c r="B93" i="12"/>
  <c r="E93" i="12"/>
  <c r="B94" i="12"/>
  <c r="E94" i="12"/>
  <c r="B95" i="12"/>
  <c r="E95" i="12"/>
  <c r="B96" i="12"/>
  <c r="E96" i="12"/>
  <c r="B97" i="12"/>
  <c r="E97" i="12"/>
  <c r="B98" i="12"/>
  <c r="E98" i="12"/>
  <c r="B99" i="12"/>
  <c r="E99" i="12"/>
  <c r="B100" i="12"/>
  <c r="E100" i="12"/>
  <c r="B101" i="12"/>
  <c r="E101" i="12"/>
  <c r="B102" i="12"/>
  <c r="E102" i="12"/>
  <c r="B50" i="12"/>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G149" i="10" s="1"/>
  <c r="C150" i="10"/>
  <c r="G150" i="10" s="1"/>
  <c r="C151" i="10"/>
  <c r="G151" i="10" s="1"/>
  <c r="C152" i="10"/>
  <c r="G152" i="10" s="1"/>
  <c r="F148" i="10" l="1"/>
  <c r="E148" i="10"/>
  <c r="D148" i="10"/>
  <c r="F147" i="10"/>
  <c r="E147" i="10"/>
  <c r="D147" i="10"/>
  <c r="F146" i="10"/>
  <c r="E146" i="10"/>
  <c r="D146" i="10"/>
  <c r="F145" i="10"/>
  <c r="E145" i="10"/>
  <c r="D145" i="10"/>
  <c r="F144" i="10"/>
  <c r="E144" i="10"/>
  <c r="D144" i="10"/>
  <c r="F143" i="10"/>
  <c r="E143" i="10"/>
  <c r="D143" i="10"/>
  <c r="F142" i="10"/>
  <c r="E142" i="10"/>
  <c r="D142" i="10"/>
  <c r="F141" i="10"/>
  <c r="E141" i="10"/>
  <c r="D141" i="10"/>
  <c r="F140" i="10"/>
  <c r="E140" i="10"/>
  <c r="D140" i="10"/>
  <c r="F139" i="10"/>
  <c r="E139" i="10"/>
  <c r="D139" i="10"/>
  <c r="F138" i="10"/>
  <c r="E138" i="10"/>
  <c r="D138" i="10"/>
  <c r="F137" i="10"/>
  <c r="E137" i="10"/>
  <c r="D137" i="10"/>
  <c r="F136" i="10"/>
  <c r="E136" i="10"/>
  <c r="D136" i="10"/>
  <c r="F135" i="10"/>
  <c r="E135" i="10"/>
  <c r="D135" i="10"/>
  <c r="F134" i="10"/>
  <c r="E134" i="10"/>
  <c r="D134" i="10"/>
  <c r="F133" i="10"/>
  <c r="E133" i="10"/>
  <c r="D133" i="10"/>
  <c r="F132" i="10"/>
  <c r="E132" i="10"/>
  <c r="D132" i="10"/>
  <c r="F131" i="10"/>
  <c r="E131" i="10"/>
  <c r="D131" i="10"/>
  <c r="F130" i="10"/>
  <c r="E130" i="10"/>
  <c r="D130" i="10"/>
  <c r="F129" i="10"/>
  <c r="E129" i="10"/>
  <c r="D129" i="10"/>
  <c r="F128" i="10"/>
  <c r="E128" i="10"/>
  <c r="D128" i="10"/>
  <c r="F127" i="10"/>
  <c r="E127" i="10"/>
  <c r="D127" i="10"/>
  <c r="F126" i="10"/>
  <c r="E126" i="10"/>
  <c r="D126" i="10"/>
  <c r="F125" i="10"/>
  <c r="E125" i="10"/>
  <c r="D125" i="10"/>
  <c r="F124" i="10"/>
  <c r="E124" i="10"/>
  <c r="D124" i="10"/>
  <c r="F123" i="10"/>
  <c r="E123" i="10"/>
  <c r="D123" i="10"/>
  <c r="F122" i="10"/>
  <c r="E122" i="10"/>
  <c r="D122" i="10"/>
  <c r="F121" i="10"/>
  <c r="E121" i="10"/>
  <c r="D121" i="10"/>
  <c r="F120" i="10"/>
  <c r="E120" i="10"/>
  <c r="D120" i="10"/>
  <c r="F119" i="10"/>
  <c r="E119" i="10"/>
  <c r="D119" i="10"/>
  <c r="F118" i="10"/>
  <c r="E118" i="10"/>
  <c r="D118" i="10"/>
  <c r="F117" i="10"/>
  <c r="E117" i="10"/>
  <c r="D117" i="10"/>
  <c r="F116" i="10"/>
  <c r="E116" i="10"/>
  <c r="D116" i="10"/>
  <c r="F115" i="10"/>
  <c r="E115" i="10"/>
  <c r="D115" i="10"/>
  <c r="F114" i="10"/>
  <c r="E114" i="10"/>
  <c r="D114" i="10"/>
  <c r="F113" i="10"/>
  <c r="E113" i="10"/>
  <c r="D113" i="10"/>
  <c r="F112" i="10"/>
  <c r="E112" i="10"/>
  <c r="D112" i="10"/>
  <c r="F111" i="10"/>
  <c r="E111" i="10"/>
  <c r="D111" i="10"/>
  <c r="F110" i="10"/>
  <c r="E110" i="10"/>
  <c r="D110" i="10"/>
  <c r="F109" i="10"/>
  <c r="E109" i="10"/>
  <c r="D109" i="10"/>
  <c r="F108" i="10"/>
  <c r="E108" i="10"/>
  <c r="D108" i="10"/>
  <c r="F107" i="10"/>
  <c r="E107" i="10"/>
  <c r="D107" i="10"/>
  <c r="F106" i="10"/>
  <c r="E106" i="10"/>
  <c r="D106" i="10"/>
  <c r="F105" i="10"/>
  <c r="E105" i="10"/>
  <c r="D105" i="10"/>
  <c r="F104" i="10"/>
  <c r="E104" i="10"/>
  <c r="D104" i="10"/>
  <c r="F103" i="10"/>
  <c r="E103" i="10"/>
  <c r="D103" i="10"/>
  <c r="F102" i="10"/>
  <c r="E102" i="10"/>
  <c r="D102" i="10"/>
  <c r="F101" i="10"/>
  <c r="E101" i="10"/>
  <c r="D101" i="10"/>
  <c r="F100" i="10"/>
  <c r="E100" i="10"/>
  <c r="D100" i="10"/>
  <c r="F99" i="10"/>
  <c r="E99" i="10"/>
  <c r="D99" i="10"/>
  <c r="F98" i="10"/>
  <c r="E98" i="10"/>
  <c r="D98" i="10"/>
  <c r="F97" i="10"/>
  <c r="E97" i="10"/>
  <c r="D97" i="10"/>
  <c r="F96" i="10"/>
  <c r="E96" i="10"/>
  <c r="D96" i="10"/>
  <c r="F95" i="10"/>
  <c r="E95" i="10"/>
  <c r="D95" i="10"/>
  <c r="F94" i="10"/>
  <c r="E94" i="10"/>
  <c r="D94" i="10"/>
  <c r="F93" i="10"/>
  <c r="E93" i="10"/>
  <c r="D93" i="10"/>
  <c r="F92" i="10"/>
  <c r="E92" i="10"/>
  <c r="D92" i="10"/>
  <c r="F91" i="10"/>
  <c r="E91" i="10"/>
  <c r="D91" i="10"/>
  <c r="F90" i="10"/>
  <c r="E90" i="10"/>
  <c r="D90" i="10"/>
  <c r="F89" i="10"/>
  <c r="E89" i="10"/>
  <c r="D89" i="10"/>
  <c r="F88" i="10"/>
  <c r="E88" i="10"/>
  <c r="D88" i="10"/>
  <c r="F87" i="10"/>
  <c r="E87" i="10"/>
  <c r="D87" i="10"/>
  <c r="F86" i="10"/>
  <c r="E86" i="10"/>
  <c r="D86" i="10"/>
  <c r="F85" i="10"/>
  <c r="E85" i="10"/>
  <c r="D85" i="10"/>
  <c r="F84" i="10"/>
  <c r="E84" i="10"/>
  <c r="D84" i="10"/>
  <c r="F83" i="10"/>
  <c r="E83" i="10"/>
  <c r="D83" i="10"/>
  <c r="F82" i="10"/>
  <c r="E82" i="10"/>
  <c r="D82" i="10"/>
  <c r="F81" i="10"/>
  <c r="E81" i="10"/>
  <c r="D81" i="10"/>
  <c r="F80" i="10"/>
  <c r="E80" i="10"/>
  <c r="D80" i="10"/>
  <c r="F79" i="10"/>
  <c r="E79" i="10"/>
  <c r="D79" i="10"/>
  <c r="F78" i="10"/>
  <c r="E78" i="10"/>
  <c r="D78" i="10"/>
  <c r="F77" i="10"/>
  <c r="E77" i="10"/>
  <c r="D77" i="10"/>
  <c r="F76" i="10"/>
  <c r="E76" i="10"/>
  <c r="D76" i="10"/>
  <c r="F75" i="10"/>
  <c r="E75" i="10"/>
  <c r="D75" i="10"/>
  <c r="F74" i="10"/>
  <c r="E74" i="10"/>
  <c r="D74" i="10"/>
  <c r="F73" i="10"/>
  <c r="E73" i="10"/>
  <c r="D73" i="10"/>
  <c r="F72" i="10"/>
  <c r="E72" i="10"/>
  <c r="D72" i="10"/>
  <c r="F71" i="10"/>
  <c r="E71" i="10"/>
  <c r="D71" i="10"/>
  <c r="F70" i="10"/>
  <c r="E70" i="10"/>
  <c r="D70" i="10"/>
  <c r="F69" i="10"/>
  <c r="E69" i="10"/>
  <c r="D69" i="10"/>
  <c r="F68" i="10"/>
  <c r="E68" i="10"/>
  <c r="D68" i="10"/>
  <c r="F67" i="10"/>
  <c r="E67" i="10"/>
  <c r="D67" i="10"/>
  <c r="F66" i="10"/>
  <c r="E66" i="10"/>
  <c r="D66" i="10"/>
  <c r="F65" i="10"/>
  <c r="E65" i="10"/>
  <c r="D65" i="10"/>
  <c r="F64" i="10"/>
  <c r="E64" i="10"/>
  <c r="D64" i="10"/>
  <c r="F63" i="10"/>
  <c r="E63" i="10"/>
  <c r="D63" i="10"/>
  <c r="F62" i="10"/>
  <c r="E62" i="10"/>
  <c r="D62" i="10"/>
  <c r="F61" i="10"/>
  <c r="E61" i="10"/>
  <c r="D61" i="10"/>
  <c r="F60" i="10"/>
  <c r="E60" i="10"/>
  <c r="D60" i="10"/>
  <c r="F59" i="10"/>
  <c r="E59" i="10"/>
  <c r="D59" i="10"/>
  <c r="F58" i="10"/>
  <c r="E58" i="10"/>
  <c r="D58" i="10"/>
  <c r="F57" i="10"/>
  <c r="E57" i="10"/>
  <c r="D57" i="10"/>
  <c r="F56" i="10"/>
  <c r="E56" i="10"/>
  <c r="D56" i="10"/>
  <c r="F55" i="10"/>
  <c r="E55" i="10"/>
  <c r="D55" i="10"/>
  <c r="F54" i="10"/>
  <c r="E54" i="10"/>
  <c r="D54" i="10"/>
  <c r="F53" i="10"/>
  <c r="E53" i="10"/>
  <c r="D53" i="10"/>
  <c r="F52" i="10"/>
  <c r="E52" i="10"/>
  <c r="D52" i="10"/>
  <c r="F51" i="10"/>
  <c r="E51" i="10"/>
  <c r="D51" i="10"/>
  <c r="F50" i="10"/>
  <c r="E50" i="10"/>
  <c r="D50" i="10"/>
  <c r="F49" i="10"/>
  <c r="E49" i="10"/>
  <c r="D49" i="10"/>
  <c r="F48" i="10"/>
  <c r="E48" i="10"/>
  <c r="D48" i="10"/>
  <c r="F47" i="10"/>
  <c r="E47" i="10"/>
  <c r="D47" i="10"/>
  <c r="F46" i="10"/>
  <c r="E46" i="10"/>
  <c r="D46" i="10"/>
  <c r="F45" i="10"/>
  <c r="E45" i="10"/>
  <c r="D45" i="10"/>
  <c r="F44" i="10"/>
  <c r="E44" i="10"/>
  <c r="D44" i="10"/>
  <c r="F43" i="10"/>
  <c r="E43" i="10"/>
  <c r="D43" i="10"/>
  <c r="F42" i="10"/>
  <c r="E42" i="10"/>
  <c r="D42" i="10"/>
  <c r="F41" i="10"/>
  <c r="E41" i="10"/>
  <c r="D41" i="10"/>
  <c r="F40" i="10"/>
  <c r="E40" i="10"/>
  <c r="D40" i="10"/>
  <c r="F39" i="10"/>
  <c r="E39" i="10"/>
  <c r="D39" i="10"/>
  <c r="F38" i="10"/>
  <c r="E38" i="10"/>
  <c r="D38" i="10"/>
  <c r="F37" i="10"/>
  <c r="E37" i="10"/>
  <c r="D37" i="10"/>
  <c r="F36" i="10"/>
  <c r="E36" i="10"/>
  <c r="D36" i="10"/>
  <c r="F35" i="10"/>
  <c r="E35" i="10"/>
  <c r="D35" i="10"/>
  <c r="F34" i="10"/>
  <c r="E34" i="10"/>
  <c r="D34" i="10"/>
  <c r="F33" i="10"/>
  <c r="E33" i="10"/>
  <c r="D33" i="10"/>
  <c r="F32" i="10"/>
  <c r="E32" i="10"/>
  <c r="D32" i="10"/>
  <c r="F31" i="10"/>
  <c r="E31" i="10"/>
  <c r="D31" i="10"/>
  <c r="F30" i="10"/>
  <c r="E30" i="10"/>
  <c r="D30" i="10"/>
  <c r="F29" i="10"/>
  <c r="E29" i="10"/>
  <c r="D29" i="10"/>
  <c r="F28" i="10"/>
  <c r="E28" i="10"/>
  <c r="D28" i="10"/>
  <c r="F27" i="10"/>
  <c r="E27" i="10"/>
  <c r="D27" i="10"/>
  <c r="F26" i="10"/>
  <c r="E26" i="10"/>
  <c r="D26" i="10"/>
  <c r="F25" i="10"/>
  <c r="E25" i="10"/>
  <c r="D25" i="10"/>
  <c r="F24" i="10"/>
  <c r="E24" i="10"/>
  <c r="D24" i="10"/>
  <c r="F23" i="10"/>
  <c r="E23" i="10"/>
  <c r="D23" i="10"/>
  <c r="F22" i="10"/>
  <c r="E22" i="10"/>
  <c r="D22" i="10"/>
  <c r="F21" i="10"/>
  <c r="E21" i="10"/>
  <c r="D21" i="10"/>
  <c r="F20" i="10"/>
  <c r="E20" i="10"/>
  <c r="D20" i="10"/>
  <c r="F19" i="10"/>
  <c r="E19" i="10"/>
  <c r="D19" i="10"/>
  <c r="F18" i="10"/>
  <c r="E18" i="10"/>
  <c r="D18" i="10"/>
  <c r="F17" i="10"/>
  <c r="E17" i="10"/>
  <c r="D17" i="10"/>
  <c r="F16" i="10"/>
  <c r="E16" i="10"/>
  <c r="D16" i="10"/>
  <c r="F15" i="10"/>
  <c r="E15" i="10"/>
  <c r="D15" i="10"/>
  <c r="F14" i="10"/>
  <c r="E14" i="10"/>
  <c r="D14" i="10"/>
  <c r="F13" i="10"/>
  <c r="E13" i="10"/>
  <c r="D13" i="10"/>
  <c r="F12" i="10"/>
  <c r="E12" i="10"/>
  <c r="D12" i="10"/>
  <c r="F11" i="10"/>
  <c r="E11" i="10"/>
  <c r="D11" i="10"/>
  <c r="F10" i="10"/>
  <c r="E10" i="10"/>
  <c r="D10" i="10"/>
  <c r="F9" i="10"/>
  <c r="E9" i="10"/>
  <c r="D9" i="10"/>
  <c r="F8" i="10"/>
  <c r="E8" i="10"/>
  <c r="D8" i="10"/>
  <c r="C7" i="10"/>
  <c r="C3" i="10" s="1"/>
  <c r="F7" i="10"/>
  <c r="E7" i="10"/>
  <c r="D7" i="10"/>
  <c r="G147" i="10" l="1"/>
  <c r="G148" i="10"/>
  <c r="G146" i="10"/>
  <c r="F3" i="10"/>
  <c r="E3" i="10"/>
  <c r="D3" i="10"/>
  <c r="E13" i="13" l="1"/>
  <c r="E50" i="12" l="1"/>
  <c r="E8" i="14" l="1"/>
  <c r="G144" i="10" l="1"/>
  <c r="G145" i="10"/>
  <c r="G10" i="10" l="1"/>
  <c r="G9" i="10"/>
  <c r="G8" i="10"/>
  <c r="G7" i="10"/>
  <c r="G11" i="10" l="1"/>
  <c r="G12" i="10"/>
  <c r="G17" i="10"/>
  <c r="G19" i="10"/>
  <c r="G20" i="10"/>
  <c r="G24" i="10"/>
  <c r="G25" i="10"/>
  <c r="G26" i="10"/>
  <c r="G27" i="10"/>
  <c r="G28" i="10"/>
  <c r="G32" i="10"/>
  <c r="G33" i="10"/>
  <c r="G34" i="10"/>
  <c r="G35" i="10"/>
  <c r="G36" i="10"/>
  <c r="G40" i="10"/>
  <c r="G41" i="10"/>
  <c r="G42" i="10"/>
  <c r="G43" i="10"/>
  <c r="G44" i="10"/>
  <c r="G48" i="10"/>
  <c r="G49" i="10"/>
  <c r="G50" i="10"/>
  <c r="G51" i="10"/>
  <c r="G52" i="10"/>
  <c r="G56" i="10"/>
  <c r="G57" i="10"/>
  <c r="G58" i="10"/>
  <c r="G59" i="10"/>
  <c r="G60" i="10"/>
  <c r="G64" i="10"/>
  <c r="G65" i="10"/>
  <c r="G66" i="10"/>
  <c r="G67" i="10"/>
  <c r="G68" i="10"/>
  <c r="G72" i="10"/>
  <c r="G73" i="10"/>
  <c r="G74" i="10"/>
  <c r="G75" i="10"/>
  <c r="G76" i="10"/>
  <c r="G80" i="10"/>
  <c r="G81" i="10"/>
  <c r="G82" i="10"/>
  <c r="G83" i="10"/>
  <c r="G84" i="10"/>
  <c r="G88" i="10"/>
  <c r="G90" i="10"/>
  <c r="G91" i="10"/>
  <c r="G92" i="10"/>
  <c r="G96" i="10"/>
  <c r="G98" i="10"/>
  <c r="G99" i="10"/>
  <c r="G100" i="10"/>
  <c r="G104" i="10"/>
  <c r="G106" i="10"/>
  <c r="G107" i="10"/>
  <c r="G108" i="10"/>
  <c r="G112" i="10"/>
  <c r="G114" i="10"/>
  <c r="G115" i="10"/>
  <c r="G116" i="10"/>
  <c r="G120" i="10"/>
  <c r="G122" i="10"/>
  <c r="G123" i="10"/>
  <c r="G124" i="10"/>
  <c r="G128" i="10"/>
  <c r="G132" i="10"/>
  <c r="G140" i="10"/>
  <c r="G70" i="10" l="1"/>
  <c r="G62" i="10"/>
  <c r="G54" i="10"/>
  <c r="G46" i="10"/>
  <c r="G38" i="10"/>
  <c r="G30" i="10"/>
  <c r="G22" i="10"/>
  <c r="G14" i="10"/>
  <c r="G110" i="10"/>
  <c r="G94" i="10"/>
  <c r="G86" i="10"/>
  <c r="G78" i="10"/>
  <c r="G136" i="10"/>
  <c r="G135" i="10"/>
  <c r="G127" i="10"/>
  <c r="G119" i="10"/>
  <c r="G111" i="10"/>
  <c r="G103" i="10"/>
  <c r="G95" i="10"/>
  <c r="G87" i="10"/>
  <c r="G79" i="10"/>
  <c r="G71" i="10"/>
  <c r="G63" i="10"/>
  <c r="G55" i="10"/>
  <c r="G47" i="10"/>
  <c r="G39" i="10"/>
  <c r="G31" i="10"/>
  <c r="G23" i="10"/>
  <c r="G15" i="10"/>
  <c r="G102" i="10"/>
  <c r="G143" i="10"/>
  <c r="G134" i="10"/>
  <c r="G126" i="10"/>
  <c r="G118" i="10"/>
  <c r="G141" i="10"/>
  <c r="G133" i="10"/>
  <c r="G125" i="10"/>
  <c r="G117" i="10"/>
  <c r="G109" i="10"/>
  <c r="G101" i="10"/>
  <c r="G93" i="10"/>
  <c r="G85" i="10"/>
  <c r="G77" i="10"/>
  <c r="G69" i="10"/>
  <c r="G61" i="10"/>
  <c r="G53" i="10"/>
  <c r="G45" i="10"/>
  <c r="G37" i="10"/>
  <c r="G29" i="10"/>
  <c r="G21" i="10"/>
  <c r="G13" i="10"/>
  <c r="G137" i="10"/>
  <c r="G129" i="10"/>
  <c r="G121" i="10"/>
  <c r="G113" i="10"/>
  <c r="G105" i="10"/>
  <c r="G97" i="10"/>
  <c r="G89" i="10"/>
  <c r="G139" i="10"/>
  <c r="G131" i="10"/>
  <c r="G16" i="10"/>
  <c r="G138" i="10"/>
  <c r="G130" i="10"/>
  <c r="G142" i="10"/>
  <c r="G3" i="10" l="1"/>
</calcChain>
</file>

<file path=xl/sharedStrings.xml><?xml version="1.0" encoding="utf-8"?>
<sst xmlns="http://schemas.openxmlformats.org/spreadsheetml/2006/main" count="1558" uniqueCount="725">
  <si>
    <t>提出学会名</t>
    <rPh sb="0" eb="2">
      <t>テイシュツ</t>
    </rPh>
    <rPh sb="2" eb="4">
      <t>ガッカイ</t>
    </rPh>
    <rPh sb="4" eb="5">
      <t>メイ</t>
    </rPh>
    <phoneticPr fontId="1"/>
  </si>
  <si>
    <t>学会番号</t>
    <rPh sb="0" eb="2">
      <t>ガッカイ</t>
    </rPh>
    <rPh sb="2" eb="4">
      <t>バンゴウ</t>
    </rPh>
    <phoneticPr fontId="3"/>
  </si>
  <si>
    <t>学会名</t>
    <rPh sb="0" eb="2">
      <t>ガッカイ</t>
    </rPh>
    <rPh sb="2" eb="3">
      <t>メイ</t>
    </rPh>
    <phoneticPr fontId="3"/>
  </si>
  <si>
    <t>日本アフェレシス学会</t>
  </si>
  <si>
    <t>日本アルコール・アディクション医学会</t>
  </si>
  <si>
    <t>日本アレルギー学会</t>
  </si>
  <si>
    <t>日本医学放射線学会</t>
  </si>
  <si>
    <t>日本胃癌学会</t>
  </si>
  <si>
    <t>日本移植学会</t>
  </si>
  <si>
    <t>日本医真菌学会</t>
  </si>
  <si>
    <t>日本遺伝カウンセリング学会</t>
  </si>
  <si>
    <t>日本遺伝子診療学会</t>
  </si>
  <si>
    <t>日本運動器科学会</t>
  </si>
  <si>
    <t>日本温泉気候物理医学会</t>
  </si>
  <si>
    <t>日本化学療法学会</t>
  </si>
  <si>
    <t>日本カプセル内視鏡学会</t>
  </si>
  <si>
    <t>日本感染症学会</t>
  </si>
  <si>
    <t>日本核医学会</t>
  </si>
  <si>
    <t>日本環境感染学会</t>
  </si>
  <si>
    <t>日本肝臓学会</t>
  </si>
  <si>
    <t>日本緩和医療学会</t>
  </si>
  <si>
    <t>日本眼科学会</t>
  </si>
  <si>
    <t>日本癌治療学会</t>
  </si>
  <si>
    <t>日本外来小児科学会</t>
  </si>
  <si>
    <t>日本急性血液浄化学会</t>
  </si>
  <si>
    <t>日本血液学会</t>
  </si>
  <si>
    <t>日本血栓止血学会</t>
  </si>
  <si>
    <t>日本高血圧学会</t>
  </si>
  <si>
    <t>日本呼吸器学会</t>
  </si>
  <si>
    <t>日本呼吸器内視鏡学会</t>
  </si>
  <si>
    <t>日本呼吸ケア・リハビリテーション学会</t>
  </si>
  <si>
    <t>日本骨粗鬆症学会</t>
  </si>
  <si>
    <t>日本産婦人科医会</t>
  </si>
  <si>
    <t>日本産科婦人科学会</t>
  </si>
  <si>
    <t>日本周産期・新生児医学会</t>
  </si>
  <si>
    <t>日本消化管学会</t>
  </si>
  <si>
    <t>日本消化器病学会</t>
  </si>
  <si>
    <t>日本消化器内視鏡学会</t>
  </si>
  <si>
    <t>日本磁気共鳴医学会</t>
  </si>
  <si>
    <t>日本児童青年精神医学会</t>
  </si>
  <si>
    <t>日本循環器学会</t>
  </si>
  <si>
    <t>日本自律神経学会</t>
  </si>
  <si>
    <t>日本小児科医会</t>
  </si>
  <si>
    <t>日本小児科学会</t>
  </si>
  <si>
    <t>日本小児アレルギー学会</t>
  </si>
  <si>
    <t>日本小児栄養消化器肝臓学会</t>
  </si>
  <si>
    <t>日本小児感染症学会</t>
  </si>
  <si>
    <t>日本小児血液・がん学会</t>
  </si>
  <si>
    <t>日本小児救急医学会</t>
  </si>
  <si>
    <t>日本小児呼吸器学会</t>
  </si>
  <si>
    <t>日本小児心身医学会</t>
  </si>
  <si>
    <t>日本小児循環器学会</t>
  </si>
  <si>
    <t>日本小児腎臓病学会</t>
  </si>
  <si>
    <t>日本小児精神神経学会</t>
  </si>
  <si>
    <t>日本小児内分泌学会</t>
  </si>
  <si>
    <t>日本小児リウマチ学会</t>
  </si>
  <si>
    <t>日本女性心身医学会</t>
  </si>
  <si>
    <t>日本女性医学学会</t>
  </si>
  <si>
    <t>日本心エコー図学会</t>
  </si>
  <si>
    <t>日本神経学会</t>
  </si>
  <si>
    <t>日本神経治療学会</t>
  </si>
  <si>
    <t>日本神経免疫学会</t>
  </si>
  <si>
    <t>日本心身医学会</t>
  </si>
  <si>
    <t>日本新生児成育医学会</t>
  </si>
  <si>
    <t>日本心血管インターベンション治療学会</t>
  </si>
  <si>
    <t>日本心不全学会</t>
  </si>
  <si>
    <t>日本心療内科学会</t>
  </si>
  <si>
    <t>日本人類遺伝学会</t>
  </si>
  <si>
    <t>日本睡眠学会</t>
  </si>
  <si>
    <t>日本膵臓学会</t>
  </si>
  <si>
    <t>日本頭痛学会</t>
  </si>
  <si>
    <t>日本整形外科学会</t>
  </si>
  <si>
    <t>日本生殖医学会</t>
  </si>
  <si>
    <t>日本精神科病院協会</t>
  </si>
  <si>
    <t>日本精神神経学会</t>
  </si>
  <si>
    <t>日本精神分析学会</t>
  </si>
  <si>
    <t>日本脊髄障害医学会</t>
  </si>
  <si>
    <t>日本摂食嚥下リハビリテーション学会</t>
  </si>
  <si>
    <t>日本先天代謝異常学会</t>
  </si>
  <si>
    <t>日本総合病院精神医学会</t>
  </si>
  <si>
    <t>日本超音波医学会</t>
  </si>
  <si>
    <t>日本てんかん学会</t>
  </si>
  <si>
    <t>日本透析医学会</t>
  </si>
  <si>
    <t>日本糖尿病学会</t>
  </si>
  <si>
    <t>日本東洋医学会</t>
  </si>
  <si>
    <t>日本動脈硬化学会</t>
  </si>
  <si>
    <t>日本内科学会</t>
  </si>
  <si>
    <t>日本内分泌学会</t>
  </si>
  <si>
    <t>日本乳癌学会</t>
  </si>
  <si>
    <t>日本認知症学会</t>
  </si>
  <si>
    <t>日本脳卒中学会</t>
  </si>
  <si>
    <t>日本ハイパーサーミア学会</t>
  </si>
  <si>
    <t>日本肺癌学会</t>
  </si>
  <si>
    <t>日本泌尿器科学会</t>
  </si>
  <si>
    <t>日本皮膚科学会</t>
  </si>
  <si>
    <t>日本肥満学会</t>
  </si>
  <si>
    <t>日本病院会</t>
  </si>
  <si>
    <t>日本病態栄養学会</t>
  </si>
  <si>
    <t>日本病理学会</t>
  </si>
  <si>
    <t>日本不安症学会</t>
  </si>
  <si>
    <t>日本不整脈心電学会</t>
  </si>
  <si>
    <t>日本腹膜透析医学会</t>
  </si>
  <si>
    <t>日本ヘリコバクター学会</t>
  </si>
  <si>
    <t>日本婦人科腫瘍学会</t>
  </si>
  <si>
    <t>日本放射線腫瘍学会</t>
  </si>
  <si>
    <t>日本脈管学会</t>
  </si>
  <si>
    <t>日本輸血・細胞治療学会</t>
  </si>
  <si>
    <t>日本腰痛学会</t>
  </si>
  <si>
    <t>日本リウマチ学会</t>
  </si>
  <si>
    <t>日本リハビリテーション医学会</t>
  </si>
  <si>
    <t>日本臨床栄養学会</t>
  </si>
  <si>
    <t>日本臨床検査医学会</t>
  </si>
  <si>
    <t>日本臨床検査専門医会</t>
  </si>
  <si>
    <t>日本臨床細胞学会</t>
  </si>
  <si>
    <t>日本臨床神経生理学会</t>
  </si>
  <si>
    <t>日本臨床整形外科学会</t>
  </si>
  <si>
    <t>日本臨床内科医会</t>
  </si>
  <si>
    <t>日本臨床腫瘍学会</t>
  </si>
  <si>
    <t>日本臨床微生物学会</t>
  </si>
  <si>
    <t>日本老年医学会</t>
  </si>
  <si>
    <t>日本老年精神医学会</t>
  </si>
  <si>
    <t>日本遠隔医療学会</t>
  </si>
  <si>
    <t>日本結核・非結核性抗酸菌症学会</t>
  </si>
  <si>
    <t>日本呼吸療法医学会</t>
  </si>
  <si>
    <t>日本在宅医療連合学会</t>
  </si>
  <si>
    <t>日本痛風・尿酸核酸学会</t>
  </si>
  <si>
    <t>日本脳神経外科学会</t>
  </si>
  <si>
    <t>未収載</t>
    <rPh sb="0" eb="3">
      <t>ミシュウサイ</t>
    </rPh>
    <phoneticPr fontId="1"/>
  </si>
  <si>
    <t>既収載</t>
    <rPh sb="0" eb="1">
      <t>キ</t>
    </rPh>
    <rPh sb="1" eb="3">
      <t>シュウサイ</t>
    </rPh>
    <phoneticPr fontId="1"/>
  </si>
  <si>
    <t>提出学会数</t>
    <rPh sb="0" eb="2">
      <t>テイシュツ</t>
    </rPh>
    <rPh sb="2" eb="4">
      <t>ガッカイ</t>
    </rPh>
    <rPh sb="4" eb="5">
      <t>スウ</t>
    </rPh>
    <phoneticPr fontId="1"/>
  </si>
  <si>
    <t>提出</t>
    <rPh sb="0" eb="2">
      <t>テイシュツ</t>
    </rPh>
    <phoneticPr fontId="1"/>
  </si>
  <si>
    <t>医薬品</t>
    <rPh sb="0" eb="3">
      <t>イヤクヒン</t>
    </rPh>
    <phoneticPr fontId="1"/>
  </si>
  <si>
    <t>技術名</t>
    <rPh sb="0" eb="2">
      <t>ギジュツ</t>
    </rPh>
    <rPh sb="2" eb="3">
      <t>メイ</t>
    </rPh>
    <phoneticPr fontId="1"/>
  </si>
  <si>
    <t>備考</t>
    <rPh sb="0" eb="2">
      <t>ビコウ</t>
    </rPh>
    <phoneticPr fontId="1"/>
  </si>
  <si>
    <t>診療報酬区分</t>
    <rPh sb="0" eb="2">
      <t>シンリョウ</t>
    </rPh>
    <rPh sb="2" eb="4">
      <t>ホウシュウ</t>
    </rPh>
    <rPh sb="4" eb="6">
      <t>クブン</t>
    </rPh>
    <phoneticPr fontId="1"/>
  </si>
  <si>
    <t>提案書番号</t>
    <rPh sb="0" eb="3">
      <t>テイアンショ</t>
    </rPh>
    <rPh sb="3" eb="5">
      <t>バンゴウ</t>
    </rPh>
    <phoneticPr fontId="1"/>
  </si>
  <si>
    <t>所属学会番号</t>
    <rPh sb="0" eb="2">
      <t>ショゾク</t>
    </rPh>
    <rPh sb="2" eb="4">
      <t>ガッカイ</t>
    </rPh>
    <rPh sb="4" eb="6">
      <t>バンゴウ</t>
    </rPh>
    <phoneticPr fontId="1"/>
  </si>
  <si>
    <t>整理番号</t>
    <rPh sb="0" eb="2">
      <t>セイリ</t>
    </rPh>
    <rPh sb="2" eb="4">
      <t>バンゴウ</t>
    </rPh>
    <phoneticPr fontId="1"/>
  </si>
  <si>
    <t>資料数</t>
    <rPh sb="0" eb="2">
      <t>シリョウ</t>
    </rPh>
    <rPh sb="2" eb="3">
      <t>スウ</t>
    </rPh>
    <phoneticPr fontId="1"/>
  </si>
  <si>
    <t>共同提案学会数</t>
    <rPh sb="0" eb="2">
      <t>キョウドウ</t>
    </rPh>
    <rPh sb="2" eb="4">
      <t>テイアン</t>
    </rPh>
    <rPh sb="4" eb="6">
      <t>ガッカイ</t>
    </rPh>
    <rPh sb="6" eb="7">
      <t>スウ</t>
    </rPh>
    <phoneticPr fontId="1"/>
  </si>
  <si>
    <t>未収載／既収載</t>
    <rPh sb="0" eb="3">
      <t>ミシュウサイ</t>
    </rPh>
    <rPh sb="4" eb="5">
      <t>キ</t>
    </rPh>
    <rPh sb="5" eb="7">
      <t>シュウサイ</t>
    </rPh>
    <phoneticPr fontId="1"/>
  </si>
  <si>
    <t>診療報酬番号</t>
    <rPh sb="0" eb="2">
      <t>シンリョウ</t>
    </rPh>
    <rPh sb="2" eb="4">
      <t>ホウシュウ</t>
    </rPh>
    <rPh sb="4" eb="6">
      <t>バンゴウ</t>
    </rPh>
    <phoneticPr fontId="1"/>
  </si>
  <si>
    <t>番号</t>
    <rPh sb="0" eb="2">
      <t>バンゴウ</t>
    </rPh>
    <phoneticPr fontId="1"/>
  </si>
  <si>
    <t>診療報酬番号
（既収載のみ）</t>
    <rPh sb="0" eb="2">
      <t>シンリョウ</t>
    </rPh>
    <rPh sb="2" eb="4">
      <t>ホウシュウ</t>
    </rPh>
    <rPh sb="4" eb="6">
      <t>バンゴウ</t>
    </rPh>
    <rPh sb="8" eb="9">
      <t>キ</t>
    </rPh>
    <rPh sb="9" eb="11">
      <t>シュウサイ</t>
    </rPh>
    <phoneticPr fontId="1"/>
  </si>
  <si>
    <t>区分概要</t>
    <rPh sb="0" eb="2">
      <t>クブン</t>
    </rPh>
    <rPh sb="2" eb="4">
      <t>ガイヨウ</t>
    </rPh>
    <phoneticPr fontId="1"/>
  </si>
  <si>
    <t>再評価区分</t>
    <rPh sb="0" eb="3">
      <t>サイヒョウカ</t>
    </rPh>
    <rPh sb="3" eb="5">
      <t>クブン</t>
    </rPh>
    <phoneticPr fontId="1"/>
  </si>
  <si>
    <t>具体的な内容</t>
    <rPh sb="0" eb="3">
      <t>グタイテキ</t>
    </rPh>
    <rPh sb="4" eb="6">
      <t>ナイヨウ</t>
    </rPh>
    <phoneticPr fontId="1"/>
  </si>
  <si>
    <t>一般名</t>
    <rPh sb="0" eb="2">
      <t>イッパン</t>
    </rPh>
    <rPh sb="2" eb="3">
      <t>メイ</t>
    </rPh>
    <phoneticPr fontId="1"/>
  </si>
  <si>
    <t>商品名</t>
    <rPh sb="0" eb="3">
      <t>ショウヒンメイ</t>
    </rPh>
    <phoneticPr fontId="1"/>
  </si>
  <si>
    <t>申請団体名：内科系学会社会保険連合
基本診療料提案</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キホン</t>
    </rPh>
    <rPh sb="20" eb="22">
      <t>シンリョウ</t>
    </rPh>
    <rPh sb="22" eb="23">
      <t>リョウ</t>
    </rPh>
    <rPh sb="23" eb="25">
      <t>テイアン</t>
    </rPh>
    <phoneticPr fontId="1"/>
  </si>
  <si>
    <t>※五十音順</t>
    <rPh sb="1" eb="4">
      <t>ゴジュウオン</t>
    </rPh>
    <rPh sb="4" eb="5">
      <t>ジュン</t>
    </rPh>
    <phoneticPr fontId="1"/>
  </si>
  <si>
    <t>A区分</t>
    <rPh sb="1" eb="3">
      <t>クブン</t>
    </rPh>
    <phoneticPr fontId="1"/>
  </si>
  <si>
    <t>再評価区分
（既収載のみ）</t>
    <phoneticPr fontId="1"/>
  </si>
  <si>
    <t>資料数</t>
    <rPh sb="0" eb="2">
      <t>シリョウ</t>
    </rPh>
    <rPh sb="2" eb="3">
      <t>スウ</t>
    </rPh>
    <phoneticPr fontId="1"/>
  </si>
  <si>
    <t>日本フットケア・足病医学会</t>
  </si>
  <si>
    <t>共同提案学会名
（表紙記載）</t>
    <rPh sb="0" eb="2">
      <t>キョウドウ</t>
    </rPh>
    <rPh sb="2" eb="4">
      <t>テイアン</t>
    </rPh>
    <rPh sb="4" eb="6">
      <t>ガッカイ</t>
    </rPh>
    <rPh sb="6" eb="7">
      <t>メイ</t>
    </rPh>
    <rPh sb="9" eb="13">
      <t>ヒョウシキサイ</t>
    </rPh>
    <phoneticPr fontId="1"/>
  </si>
  <si>
    <t>日本小児神経学会</t>
    <phoneticPr fontId="1"/>
  </si>
  <si>
    <t>希望する
診療報酬区分</t>
    <rPh sb="0" eb="2">
      <t>キボウ</t>
    </rPh>
    <rPh sb="5" eb="7">
      <t>シンリョウ</t>
    </rPh>
    <rPh sb="7" eb="9">
      <t>ホウシュウ</t>
    </rPh>
    <rPh sb="9" eb="11">
      <t>クブン</t>
    </rPh>
    <phoneticPr fontId="1"/>
  </si>
  <si>
    <t>診療報酬区分
（未収載：希望する区分）</t>
    <rPh sb="0" eb="2">
      <t>シンリョウ</t>
    </rPh>
    <rPh sb="2" eb="4">
      <t>ホウシュウ</t>
    </rPh>
    <rPh sb="4" eb="6">
      <t>クブン</t>
    </rPh>
    <rPh sb="8" eb="11">
      <t>3</t>
    </rPh>
    <rPh sb="12" eb="14">
      <t>キボウ</t>
    </rPh>
    <rPh sb="16" eb="18">
      <t>クブン</t>
    </rPh>
    <phoneticPr fontId="1"/>
  </si>
  <si>
    <t>一般社団法人内科系学会社会保険連合　～令和8年度改定加盟学会番号一覧表～</t>
    <rPh sb="0" eb="15">
      <t>イッパンシャダンホウジンナイカケイガッカイシャカイホケン</t>
    </rPh>
    <rPh sb="15" eb="17">
      <t>レンゴウ</t>
    </rPh>
    <phoneticPr fontId="1"/>
  </si>
  <si>
    <t>日本遺伝性腫瘍学会</t>
    <rPh sb="0" eb="2">
      <t>ニホン</t>
    </rPh>
    <rPh sb="2" eb="9">
      <t>イデンセイシュヨウガッカイ</t>
    </rPh>
    <phoneticPr fontId="1"/>
  </si>
  <si>
    <t>日本医療情報学会</t>
    <rPh sb="0" eb="2">
      <t>ニホン</t>
    </rPh>
    <rPh sb="2" eb="8">
      <t>イリョウジョウホウガッカイ</t>
    </rPh>
    <phoneticPr fontId="1"/>
  </si>
  <si>
    <t>日本冠疾患学会</t>
    <rPh sb="0" eb="2">
      <t>ニホン</t>
    </rPh>
    <rPh sb="2" eb="5">
      <t>カンシッカン</t>
    </rPh>
    <rPh sb="5" eb="7">
      <t>ガッカイ</t>
    </rPh>
    <phoneticPr fontId="1"/>
  </si>
  <si>
    <t>日本高次脳機能学会</t>
  </si>
  <si>
    <t>日本再生医療学会</t>
    <rPh sb="0" eb="2">
      <t>ニホン</t>
    </rPh>
    <rPh sb="2" eb="8">
      <t>サイセイイリョウガッカイ</t>
    </rPh>
    <phoneticPr fontId="1"/>
  </si>
  <si>
    <t>日本集中治療医学会</t>
    <rPh sb="0" eb="2">
      <t>ニホン</t>
    </rPh>
    <rPh sb="2" eb="4">
      <t>シュウチュウ</t>
    </rPh>
    <rPh sb="4" eb="6">
      <t>チリョウ</t>
    </rPh>
    <rPh sb="6" eb="7">
      <t>イ</t>
    </rPh>
    <rPh sb="7" eb="9">
      <t>ガッカイ</t>
    </rPh>
    <phoneticPr fontId="1"/>
  </si>
  <si>
    <t>日本神経消化器病学会</t>
    <rPh sb="0" eb="2">
      <t>ニホン</t>
    </rPh>
    <rPh sb="2" eb="10">
      <t>シンケイショウカキビョウガッカイ</t>
    </rPh>
    <phoneticPr fontId="1"/>
  </si>
  <si>
    <t>日本心臓血管内視鏡学会</t>
  </si>
  <si>
    <t>日本心臓病学会</t>
  </si>
  <si>
    <t>日本心臓リハビリテーション学会</t>
  </si>
  <si>
    <t>日本耳鼻咽喉科頭頸部外科学会</t>
    <rPh sb="7" eb="10">
      <t>トウケイブ</t>
    </rPh>
    <rPh sb="10" eb="12">
      <t>ゲカ</t>
    </rPh>
    <phoneticPr fontId="1"/>
  </si>
  <si>
    <t>日本腎臓学会</t>
  </si>
  <si>
    <t>日本腎臓リハビリテーション学会</t>
  </si>
  <si>
    <t>日本性感染症学会</t>
    <rPh sb="0" eb="2">
      <t>ニホン</t>
    </rPh>
    <rPh sb="2" eb="8">
      <t>セイカンセンショウガッカイ</t>
    </rPh>
    <phoneticPr fontId="1"/>
  </si>
  <si>
    <t>日本成人先天性心疾患学会</t>
    <rPh sb="0" eb="2">
      <t>ニホン</t>
    </rPh>
    <rPh sb="2" eb="4">
      <t>セイジン</t>
    </rPh>
    <rPh sb="4" eb="7">
      <t>センテンセイ</t>
    </rPh>
    <rPh sb="7" eb="12">
      <t>シンシッカンガッカイ</t>
    </rPh>
    <phoneticPr fontId="1"/>
  </si>
  <si>
    <t>日本造血・免疫細胞療法学会</t>
    <rPh sb="5" eb="9">
      <t>メンエキサイボウ</t>
    </rPh>
    <rPh sb="9" eb="11">
      <t>リョウホウ</t>
    </rPh>
    <phoneticPr fontId="1"/>
  </si>
  <si>
    <t>日本脳神経超音波学会</t>
    <rPh sb="0" eb="2">
      <t>ニホン</t>
    </rPh>
    <rPh sb="2" eb="5">
      <t>ノウシンケイ</t>
    </rPh>
    <rPh sb="5" eb="10">
      <t>チョウオンパガッカイ</t>
    </rPh>
    <phoneticPr fontId="1"/>
  </si>
  <si>
    <t>日本臨床腎移植学会</t>
    <rPh sb="0" eb="2">
      <t>ニホン</t>
    </rPh>
    <rPh sb="2" eb="4">
      <t>リンショウ</t>
    </rPh>
    <rPh sb="4" eb="5">
      <t>ジン</t>
    </rPh>
    <rPh sb="5" eb="7">
      <t>イショク</t>
    </rPh>
    <rPh sb="7" eb="9">
      <t>ガッカイ</t>
    </rPh>
    <phoneticPr fontId="1"/>
  </si>
  <si>
    <t>日本臨床薬理学会</t>
    <rPh sb="0" eb="2">
      <t>ニホン</t>
    </rPh>
    <rPh sb="2" eb="6">
      <t>リンショウヤクリ</t>
    </rPh>
    <rPh sb="6" eb="8">
      <t>ガッカイ</t>
    </rPh>
    <phoneticPr fontId="1"/>
  </si>
  <si>
    <t>日本リンパ腫学会</t>
    <rPh sb="6" eb="8">
      <t>ガッカイ</t>
    </rPh>
    <phoneticPr fontId="1"/>
  </si>
  <si>
    <t>令和8年度改訂提案書提出状況</t>
    <rPh sb="0" eb="2">
      <t>レイワ</t>
    </rPh>
    <rPh sb="3" eb="5">
      <t>ネンド</t>
    </rPh>
    <rPh sb="5" eb="7">
      <t>カイテイ</t>
    </rPh>
    <rPh sb="7" eb="9">
      <t>テイアン</t>
    </rPh>
    <rPh sb="9" eb="10">
      <t>ショ</t>
    </rPh>
    <rPh sb="10" eb="12">
      <t>テイシュツ</t>
    </rPh>
    <rPh sb="12" eb="14">
      <t>ジョウキョウ</t>
    </rPh>
    <phoneticPr fontId="1"/>
  </si>
  <si>
    <t>申請団体名：内科系学会社会保険連合
令和8年度医療技術評価提案書（未収載）</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レイワ</t>
    </rPh>
    <rPh sb="21" eb="23">
      <t>ネンド</t>
    </rPh>
    <rPh sb="23" eb="25">
      <t>イリョウ</t>
    </rPh>
    <rPh sb="25" eb="27">
      <t>ギジュツ</t>
    </rPh>
    <rPh sb="27" eb="29">
      <t>ヒョウカ</t>
    </rPh>
    <rPh sb="29" eb="32">
      <t>テイアンショ</t>
    </rPh>
    <rPh sb="33" eb="36">
      <t>ミシュウサイ</t>
    </rPh>
    <phoneticPr fontId="1"/>
  </si>
  <si>
    <t>申請団体名：内科系学会社会保険連合
令和8年度医療技術評価提案書（既収載）</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レイワ</t>
    </rPh>
    <rPh sb="21" eb="23">
      <t>ネンド</t>
    </rPh>
    <rPh sb="23" eb="25">
      <t>イリョウ</t>
    </rPh>
    <rPh sb="25" eb="27">
      <t>ギジュツ</t>
    </rPh>
    <rPh sb="27" eb="29">
      <t>ヒョウカ</t>
    </rPh>
    <rPh sb="29" eb="32">
      <t>テイアンショ</t>
    </rPh>
    <rPh sb="33" eb="34">
      <t>キ</t>
    </rPh>
    <rPh sb="34" eb="36">
      <t>シュウサイ</t>
    </rPh>
    <phoneticPr fontId="1"/>
  </si>
  <si>
    <t>申請団体名：内科系学会社会保険連合
令和8年度医薬品再評価提案書</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レイワ</t>
    </rPh>
    <rPh sb="21" eb="23">
      <t>ネンド</t>
    </rPh>
    <rPh sb="23" eb="26">
      <t>イヤクヒン</t>
    </rPh>
    <rPh sb="26" eb="29">
      <t>サイヒョウカ</t>
    </rPh>
    <rPh sb="29" eb="32">
      <t>テイアンショ</t>
    </rPh>
    <phoneticPr fontId="1"/>
  </si>
  <si>
    <t>令和8年度改訂提案書提出内訳</t>
    <rPh sb="0" eb="2">
      <t>レイワ</t>
    </rPh>
    <rPh sb="3" eb="4">
      <t>ネン</t>
    </rPh>
    <rPh sb="12" eb="14">
      <t>ウチワケ</t>
    </rPh>
    <phoneticPr fontId="1"/>
  </si>
  <si>
    <t>日本カプセル内視鏡学会</t>
    <phoneticPr fontId="1"/>
  </si>
  <si>
    <t>日本消化器病学会、日本消化器内視鏡学会、日本消化管学会、日本小児栄養消化器肝臓学会</t>
    <phoneticPr fontId="1"/>
  </si>
  <si>
    <t>D 検査</t>
  </si>
  <si>
    <t>Ｄ３１０、Ｄ３１３</t>
    <phoneticPr fontId="1"/>
  </si>
  <si>
    <t>内視鏡的経口カプセル内視鏡留置術</t>
    <phoneticPr fontId="1"/>
  </si>
  <si>
    <t>１－Ａ　算定要件の見直し（適応）</t>
    <phoneticPr fontId="1"/>
  </si>
  <si>
    <t>資料：5
添付：1</t>
    <rPh sb="0" eb="2">
      <t>シリョウ</t>
    </rPh>
    <rPh sb="5" eb="7">
      <t>テンプ</t>
    </rPh>
    <phoneticPr fontId="1"/>
  </si>
  <si>
    <t>日本内分泌学会</t>
    <phoneticPr fontId="1"/>
  </si>
  <si>
    <t>G 注射</t>
  </si>
  <si>
    <t>G004</t>
    <phoneticPr fontId="1"/>
  </si>
  <si>
    <t>活動性甲状腺眼症に対するテプロツムマブの外来化学療法加算</t>
    <phoneticPr fontId="1"/>
  </si>
  <si>
    <t>１－Ａ　算定要件の見直し（適応）</t>
    <phoneticPr fontId="1"/>
  </si>
  <si>
    <t>受領済</t>
  </si>
  <si>
    <t>日本小児腎臓病学会</t>
    <phoneticPr fontId="1"/>
  </si>
  <si>
    <t>添付：2</t>
    <rPh sb="0" eb="2">
      <t>テンプ</t>
    </rPh>
    <phoneticPr fontId="1"/>
  </si>
  <si>
    <t>難治性ネフローゼ症候群に対するリツキシマブ投与後のT細胞・B細胞百分率(D016-3)によるCD19またはCD20測定</t>
    <phoneticPr fontId="1"/>
  </si>
  <si>
    <t>D016-3</t>
    <phoneticPr fontId="1"/>
  </si>
  <si>
    <t>１－Ａ　算定要件の見直し（適応）</t>
    <phoneticPr fontId="1"/>
  </si>
  <si>
    <t>日本肥満学会</t>
    <phoneticPr fontId="1"/>
  </si>
  <si>
    <t>B 医学管理等</t>
  </si>
  <si>
    <t>「肥満症」病名による生活習慣病管理料の算定</t>
    <phoneticPr fontId="1"/>
  </si>
  <si>
    <t>コンピューター断層撮影時の画像解析ソフトによる脂肪面積（内臓脂肪・皮下脂肪）測定</t>
    <phoneticPr fontId="1"/>
  </si>
  <si>
    <t>E 画像診断</t>
  </si>
  <si>
    <t>日本小児感染症学会</t>
    <phoneticPr fontId="1"/>
  </si>
  <si>
    <t>殺菌能検査</t>
    <phoneticPr fontId="1"/>
  </si>
  <si>
    <t>日本小児血液・がん学会</t>
    <phoneticPr fontId="1"/>
  </si>
  <si>
    <t>資料：5</t>
    <rPh sb="0" eb="2">
      <t>シリョウ</t>
    </rPh>
    <phoneticPr fontId="1"/>
  </si>
  <si>
    <t>日本感染症学会</t>
    <phoneticPr fontId="1"/>
  </si>
  <si>
    <t>感染症コンサルテーション</t>
    <phoneticPr fontId="1"/>
  </si>
  <si>
    <t>資料：5
添付：8</t>
    <rPh sb="0" eb="2">
      <t>シリョウ</t>
    </rPh>
    <rPh sb="5" eb="7">
      <t>テンプ</t>
    </rPh>
    <phoneticPr fontId="1"/>
  </si>
  <si>
    <t>確認中</t>
  </si>
  <si>
    <t>日本神経学会</t>
    <phoneticPr fontId="1"/>
  </si>
  <si>
    <t>血清コレスタノール測定（血液）</t>
    <phoneticPr fontId="1"/>
  </si>
  <si>
    <t>日本神経治療学会、日本小児科学会、日本先天代謝異常学会、日本小児神経学会</t>
    <phoneticPr fontId="1"/>
  </si>
  <si>
    <t>資料：5</t>
    <rPh sb="0" eb="2">
      <t>シリョウ</t>
    </rPh>
    <phoneticPr fontId="1"/>
  </si>
  <si>
    <t>日本頭痛学会, 日本神経治療学会</t>
    <phoneticPr fontId="1"/>
  </si>
  <si>
    <t>難治性片頭痛・三叉神経自律神経性頭痛指導料</t>
    <phoneticPr fontId="1"/>
  </si>
  <si>
    <t>唾液腺内注射（ボツリヌス毒素を用いた場合）</t>
    <phoneticPr fontId="1"/>
  </si>
  <si>
    <t>日本神経治療学会、日本ボツリヌス治療学会、日本耳鼻咽喉科頭頸部外科学会</t>
    <phoneticPr fontId="1"/>
  </si>
  <si>
    <t>資料：5</t>
    <phoneticPr fontId="1"/>
  </si>
  <si>
    <t>資料：4</t>
    <rPh sb="0" eb="2">
      <t>シリョウ</t>
    </rPh>
    <phoneticPr fontId="1"/>
  </si>
  <si>
    <t>遠隔脳波診断（デジタル脳波の遠隔判読）</t>
    <phoneticPr fontId="1"/>
  </si>
  <si>
    <t>日本臨床神経生理学会、日本てんかん学会</t>
    <phoneticPr fontId="1"/>
  </si>
  <si>
    <t>日本神経学会</t>
    <phoneticPr fontId="1"/>
  </si>
  <si>
    <t>２－Ａ　点数の見直し（増点）</t>
    <phoneticPr fontId="1"/>
  </si>
  <si>
    <t>238</t>
    <phoneticPr fontId="1"/>
  </si>
  <si>
    <t>経管栄養・薬剤投与用　カテーテル交換法</t>
    <phoneticPr fontId="1"/>
  </si>
  <si>
    <t>J 処置</t>
  </si>
  <si>
    <t>J043-4</t>
    <phoneticPr fontId="1"/>
  </si>
  <si>
    <t>２－Ａ　点数の見直し（増点）
３　項目設定の見直し</t>
    <phoneticPr fontId="1"/>
  </si>
  <si>
    <t>薬剤投与用胃瘻造設術</t>
    <phoneticPr fontId="1"/>
  </si>
  <si>
    <t>K664-3</t>
    <phoneticPr fontId="1"/>
  </si>
  <si>
    <t>K 手術</t>
  </si>
  <si>
    <t>日本腹膜透析医学会</t>
    <phoneticPr fontId="1"/>
  </si>
  <si>
    <t>日本透析医学会</t>
    <phoneticPr fontId="1"/>
  </si>
  <si>
    <t>C 在宅医療</t>
  </si>
  <si>
    <t>102</t>
    <phoneticPr fontId="1"/>
  </si>
  <si>
    <t>１－Ａ　算定要件の見直し（適応）
１－Ｂ　算定要件の見直し（施設基準）</t>
    <phoneticPr fontId="1"/>
  </si>
  <si>
    <t>C102在宅自己腹膜灌流指導管理料「注１」頻回に指導管理を行う必要がある場合</t>
    <phoneticPr fontId="1"/>
  </si>
  <si>
    <t>日本化学療法学会</t>
    <phoneticPr fontId="1"/>
  </si>
  <si>
    <t>日本感染症学会</t>
    <phoneticPr fontId="1"/>
  </si>
  <si>
    <t>23の2</t>
    <phoneticPr fontId="1"/>
  </si>
  <si>
    <t>クロストリジオイデス・ディフィシルのトキシンB遺伝子検出</t>
    <phoneticPr fontId="1"/>
  </si>
  <si>
    <t>１－Ａ　算定要件の見直し（適応）</t>
    <phoneticPr fontId="1"/>
  </si>
  <si>
    <t>資料：5
添付：3</t>
    <rPh sb="0" eb="2">
      <t>シリョウ</t>
    </rPh>
    <rPh sb="5" eb="7">
      <t>テンプ</t>
    </rPh>
    <phoneticPr fontId="1"/>
  </si>
  <si>
    <t>日本化学療法学会</t>
    <phoneticPr fontId="1"/>
  </si>
  <si>
    <t>215-201</t>
    <phoneticPr fontId="1"/>
  </si>
  <si>
    <t>既</t>
  </si>
  <si>
    <t>深在性真菌症治療剤</t>
    <phoneticPr fontId="1"/>
  </si>
  <si>
    <t>1.算定要件の見直し（適応疾患、適応菌種等）</t>
    <phoneticPr fontId="1"/>
  </si>
  <si>
    <t>ボリコナゾールの TDM に係わる特定薬剤治療管理料の算定対象に外来患者を含む制度改定を要望</t>
    <phoneticPr fontId="1"/>
  </si>
  <si>
    <t>ボリコナゾール</t>
    <phoneticPr fontId="1"/>
  </si>
  <si>
    <t>ブイフェンド</t>
    <phoneticPr fontId="1"/>
  </si>
  <si>
    <t>日本ハイパーサーミア学会</t>
    <phoneticPr fontId="1"/>
  </si>
  <si>
    <t>日本放射線腫瘍学会</t>
    <phoneticPr fontId="1"/>
  </si>
  <si>
    <t>M 放射線治療</t>
  </si>
  <si>
    <t>3</t>
    <phoneticPr fontId="1"/>
  </si>
  <si>
    <t>電磁波温熱療法</t>
    <phoneticPr fontId="1"/>
  </si>
  <si>
    <t>１－Ａ　算定要件の見直し（適応）
２－Ａ　点数の見直し（増点）</t>
    <phoneticPr fontId="1"/>
  </si>
  <si>
    <t>日本小児精神神経学会</t>
    <phoneticPr fontId="1"/>
  </si>
  <si>
    <t>日本小児神経学会、日本児童青年精神医学会、日本小児心身医学会、日本小児科学会、日本小児科医会、日本外来小児科学会</t>
    <phoneticPr fontId="1"/>
  </si>
  <si>
    <t>ADHD評価スケール(ADHD-RS-5)</t>
    <phoneticPr fontId="1"/>
  </si>
  <si>
    <t>日本消化器病学会</t>
    <phoneticPr fontId="1"/>
  </si>
  <si>
    <t>抗組織トランスグルタミナーゼ抗体</t>
    <phoneticPr fontId="1"/>
  </si>
  <si>
    <t>日本消化器病学会</t>
    <phoneticPr fontId="1"/>
  </si>
  <si>
    <t>A245201</t>
    <phoneticPr fontId="1"/>
  </si>
  <si>
    <t>日本消化器内視鏡学会、日本ヘリコバクター学会</t>
    <phoneticPr fontId="1"/>
  </si>
  <si>
    <t>血清ガストリン値測定の診療報酬増点</t>
    <phoneticPr fontId="1"/>
  </si>
  <si>
    <t>２－Ａ　点数の見直し（増点）</t>
    <phoneticPr fontId="1"/>
  </si>
  <si>
    <t>日本脳神経外科学会</t>
    <phoneticPr fontId="1"/>
  </si>
  <si>
    <t>資料：5
添付：2</t>
    <rPh sb="5" eb="7">
      <t>テンプ</t>
    </rPh>
    <phoneticPr fontId="1"/>
  </si>
  <si>
    <t>時間外緊急遠隔診療料</t>
    <phoneticPr fontId="1"/>
  </si>
  <si>
    <t>日本脳卒中学会</t>
    <phoneticPr fontId="1"/>
  </si>
  <si>
    <t>日本神経免疫学会</t>
    <phoneticPr fontId="1"/>
  </si>
  <si>
    <t>日本アフェレシス学会</t>
    <phoneticPr fontId="1"/>
  </si>
  <si>
    <t>39</t>
    <phoneticPr fontId="1"/>
  </si>
  <si>
    <t>視神経脊髄炎スペクトラム障害に対する血漿交換療法</t>
    <phoneticPr fontId="1"/>
  </si>
  <si>
    <t>日本神経学会、日本神経治療学会</t>
    <phoneticPr fontId="1"/>
  </si>
  <si>
    <t>通則６</t>
    <phoneticPr fontId="1"/>
  </si>
  <si>
    <t>神経脊髄炎スペクトラム障害及び全身型重症筋無力症に対するラブリズマブの外来化学療法加算</t>
    <phoneticPr fontId="1"/>
  </si>
  <si>
    <t>１－Ａ　算定要件の見直し（適応）</t>
    <phoneticPr fontId="1"/>
  </si>
  <si>
    <t>265-201</t>
    <phoneticPr fontId="1"/>
  </si>
  <si>
    <t>免疫抑制剤</t>
    <phoneticPr fontId="1"/>
  </si>
  <si>
    <t>1.算定要件の見直し（適応疾患、適応菌種等）</t>
    <phoneticPr fontId="1"/>
  </si>
  <si>
    <t>視神経脊髄炎スペクトラム障害に対する適応拡大</t>
    <phoneticPr fontId="1"/>
  </si>
  <si>
    <t>タクロリムス水和物</t>
    <phoneticPr fontId="1"/>
  </si>
  <si>
    <t>プログラフ、タクロリムス</t>
    <phoneticPr fontId="1"/>
  </si>
  <si>
    <t>265-202</t>
    <phoneticPr fontId="1"/>
  </si>
  <si>
    <t>ミコフェノール酸モフェチル</t>
    <phoneticPr fontId="1"/>
  </si>
  <si>
    <t>セルセプト</t>
    <phoneticPr fontId="1"/>
  </si>
  <si>
    <t>日本動脈硬化学会</t>
    <phoneticPr fontId="1"/>
  </si>
  <si>
    <t>日本循環器学会、日本臨床検査医学会、日本臨床検査専門医会</t>
    <phoneticPr fontId="1"/>
  </si>
  <si>
    <t>small dense LDLコレステロール</t>
    <phoneticPr fontId="1"/>
  </si>
  <si>
    <t>資料：5
添付：1</t>
    <rPh sb="5" eb="7">
      <t>テンプ</t>
    </rPh>
    <phoneticPr fontId="1"/>
  </si>
  <si>
    <t>日本循環器学会、日本臨床検査学会、日本臨床検査専門医会</t>
    <phoneticPr fontId="1"/>
  </si>
  <si>
    <t>アポリポ蛋白Ｂ－４８測定（化学発光酵素免疫測定法）</t>
    <phoneticPr fontId="1"/>
  </si>
  <si>
    <t>日本心臓リハビリテーション学会</t>
    <phoneticPr fontId="1"/>
  </si>
  <si>
    <t>日本循環器学会、日本心臓病学会、日本冠疾患学会、日本心不全学会、日本心血管インターベンション治療学会</t>
    <phoneticPr fontId="1"/>
  </si>
  <si>
    <t>H リハビリテーション</t>
  </si>
  <si>
    <t>遠隔心大血管リハビリテーションオンライン管理指導料（オンライン診療料）</t>
    <phoneticPr fontId="1"/>
  </si>
  <si>
    <t>日本内分泌学会</t>
    <phoneticPr fontId="1"/>
  </si>
  <si>
    <t>特定薬剤治療管理料対象薬として「ミトタン」を追加</t>
    <phoneticPr fontId="1"/>
  </si>
  <si>
    <t>日本泌尿器科学会</t>
    <phoneticPr fontId="1"/>
  </si>
  <si>
    <t>資料：5
添付：3</t>
    <rPh sb="0" eb="2">
      <t>シリョウ</t>
    </rPh>
    <rPh sb="5" eb="7">
      <t>テンプ</t>
    </rPh>
    <phoneticPr fontId="1"/>
  </si>
  <si>
    <t>日本循環器学会</t>
    <phoneticPr fontId="1"/>
  </si>
  <si>
    <t>資料：5</t>
    <rPh sb="0" eb="2">
      <t>シリョウ</t>
    </rPh>
    <phoneticPr fontId="1"/>
  </si>
  <si>
    <t>心臓突然死の高リスク心不全症例への植込型除細動器適応基準通知</t>
    <phoneticPr fontId="1"/>
  </si>
  <si>
    <t>日本不整脈心電学会</t>
    <phoneticPr fontId="1"/>
  </si>
  <si>
    <t>K599</t>
    <phoneticPr fontId="1"/>
  </si>
  <si>
    <t>１－Ａ　算定要件の見直し（適応）</t>
    <phoneticPr fontId="1"/>
  </si>
  <si>
    <t>血圧脈波検査装置</t>
    <phoneticPr fontId="1"/>
  </si>
  <si>
    <t>日本動脈硬化学会、日本高血圧学会</t>
    <phoneticPr fontId="1"/>
  </si>
  <si>
    <t>214 6</t>
    <phoneticPr fontId="1"/>
  </si>
  <si>
    <t>１－Ａ　算定要件の見直し（適応）
２－Ａ　点数の見直し（増点）</t>
    <phoneticPr fontId="1"/>
  </si>
  <si>
    <t>資料：5
添付：5</t>
    <rPh sb="0" eb="2">
      <t>シリョウ</t>
    </rPh>
    <rPh sb="5" eb="7">
      <t>テンプ</t>
    </rPh>
    <phoneticPr fontId="1"/>
  </si>
  <si>
    <t>日本血管外科学会,日本脈管学会,日本心血管インターベンション治療学会</t>
    <phoneticPr fontId="1"/>
  </si>
  <si>
    <t>自家骨髄単核球移植による下肢血管再生治療</t>
    <phoneticPr fontId="1"/>
  </si>
  <si>
    <t>日本心血管インターベンション治療学会、日本心臓病学会、日本冠疾患学会</t>
    <phoneticPr fontId="1"/>
  </si>
  <si>
    <t>冠血流予備能および微小循環抵抗の測定による微小血管狭心症の診断</t>
    <phoneticPr fontId="1"/>
  </si>
  <si>
    <t>WCDの3ヵ月以降使用の診療報酬</t>
    <phoneticPr fontId="1"/>
  </si>
  <si>
    <t>資料：4</t>
    <rPh sb="0" eb="2">
      <t>シリョウ</t>
    </rPh>
    <phoneticPr fontId="1"/>
  </si>
  <si>
    <t>肺動脈性肺高血圧症、肺静脈閉塞症／肺毛細血管腫症、末梢性肺動脈狭窄症に対する遺伝学的検査</t>
    <phoneticPr fontId="1"/>
  </si>
  <si>
    <t>日本肺高血圧・肺循環学会</t>
    <phoneticPr fontId="1"/>
  </si>
  <si>
    <t>日本循環器学会</t>
    <phoneticPr fontId="1"/>
  </si>
  <si>
    <t>資料：10</t>
    <rPh sb="0" eb="2">
      <t>シリョウ</t>
    </rPh>
    <phoneticPr fontId="1"/>
  </si>
  <si>
    <t>アミオダロン塩酸塩</t>
    <phoneticPr fontId="1"/>
  </si>
  <si>
    <t>アミオダロン塩酸塩錠50mg、100mg</t>
    <phoneticPr fontId="1"/>
  </si>
  <si>
    <t>不整脈治療剤</t>
    <phoneticPr fontId="1"/>
  </si>
  <si>
    <t>1.算定要件の見直し（適応疾患、適応菌種等）</t>
    <phoneticPr fontId="1"/>
  </si>
  <si>
    <t>「心機能が保たれた心不全を有し、他の抗不整脈薬が無効で症状を有する患者における、持続性または発作性の心房細動」　への適応拡大</t>
    <phoneticPr fontId="1"/>
  </si>
  <si>
    <t>277-201</t>
    <phoneticPr fontId="1"/>
  </si>
  <si>
    <t>日本ヘリコバクター学会</t>
    <phoneticPr fontId="1"/>
  </si>
  <si>
    <t>日本消化器病学会、日本消化器内視鏡学会、日本消化管学会</t>
    <phoneticPr fontId="1"/>
  </si>
  <si>
    <t>自己免疫性胃炎診断における抗壁細胞抗体検査</t>
    <phoneticPr fontId="1"/>
  </si>
  <si>
    <t>血清ペプシノゲンによる胃炎診断と治療経過観察（ピロリ菌感染胃炎、自己免疫性胃炎を含む）</t>
    <phoneticPr fontId="1"/>
  </si>
  <si>
    <t>資料：3</t>
    <rPh sb="0" eb="2">
      <t>シリョウ</t>
    </rPh>
    <phoneticPr fontId="1"/>
  </si>
  <si>
    <t>資料：5</t>
    <rPh sb="0" eb="2">
      <t>シリョウ</t>
    </rPh>
    <phoneticPr fontId="1"/>
  </si>
  <si>
    <t>上部消化管疾患疑い患者における非侵襲的ヘリコバクター・ピロリ感染診断</t>
    <phoneticPr fontId="1"/>
  </si>
  <si>
    <t>抗体検査（血清、尿）：D012「9」及び「12」、便中抗原検査：D012「24」、尿素呼気試験：D023-2「2」</t>
    <phoneticPr fontId="1"/>
  </si>
  <si>
    <t>１－Ａ　算定要件の見直し（適応）
３　項目設定の見直し</t>
    <phoneticPr fontId="1"/>
  </si>
  <si>
    <t>日本アルコール・アディクション医学会</t>
    <phoneticPr fontId="1"/>
  </si>
  <si>
    <t>日本アルコール関連問題学会</t>
    <phoneticPr fontId="1"/>
  </si>
  <si>
    <t>アルコール関連疾患患者減酒指導料</t>
    <phoneticPr fontId="1"/>
  </si>
  <si>
    <t>日本アルコール関連問題学会、日本肝臓学会、日本消化器病学会、日本精神神経学会、日本総合病院精神医学会、日本臨床内科医会</t>
    <phoneticPr fontId="1"/>
  </si>
  <si>
    <t>Ｄ２８５ 認知機能検査その他の心理検査 １ 操作が容易なもの イ 簡易なもの</t>
    <phoneticPr fontId="1"/>
  </si>
  <si>
    <t>285</t>
    <phoneticPr fontId="1"/>
  </si>
  <si>
    <t>１－Ａ　算定要件の見直し（適応）</t>
    <phoneticPr fontId="1"/>
  </si>
  <si>
    <t>依存症集団療法1・2における専従者要件の拡大（公認心理師の追加）</t>
    <phoneticPr fontId="1"/>
  </si>
  <si>
    <t>I 精神科専門療法</t>
  </si>
  <si>
    <t>006-2</t>
    <phoneticPr fontId="1"/>
  </si>
  <si>
    <t>１－Ｂ　算定要件の拡大（施設基準）</t>
    <phoneticPr fontId="1"/>
  </si>
  <si>
    <t>更年期障害治療管理技術</t>
    <phoneticPr fontId="1"/>
  </si>
  <si>
    <t>日本女性医学学会</t>
    <phoneticPr fontId="1"/>
  </si>
  <si>
    <t>日本産科婦人科学会</t>
    <phoneticPr fontId="1"/>
  </si>
  <si>
    <t>ハートチーム加算</t>
    <phoneticPr fontId="1"/>
  </si>
  <si>
    <t>日本冠疾患学会</t>
    <phoneticPr fontId="1"/>
  </si>
  <si>
    <t>資料：5</t>
    <rPh sb="0" eb="2">
      <t>シリョウ</t>
    </rPh>
    <phoneticPr fontId="1"/>
  </si>
  <si>
    <t>『冠動脈血流予備能測定検査加算（循環動態解析装置）』の算定要件の変更</t>
    <phoneticPr fontId="1"/>
  </si>
  <si>
    <t>日本循環器学会、日本心血管インターベンション治療学会</t>
    <phoneticPr fontId="1"/>
  </si>
  <si>
    <t>206</t>
    <phoneticPr fontId="1"/>
  </si>
  <si>
    <t>１－Ａ　算定要件の見直し（適応）</t>
    <phoneticPr fontId="1"/>
  </si>
  <si>
    <t>A219201</t>
    <phoneticPr fontId="1"/>
  </si>
  <si>
    <t>特定集中治療室管理料</t>
    <phoneticPr fontId="1"/>
  </si>
  <si>
    <t>A301</t>
    <phoneticPr fontId="1"/>
  </si>
  <si>
    <t>A 基本診療料 第2部 入院料等</t>
  </si>
  <si>
    <t>３　項目設定の見直し</t>
    <phoneticPr fontId="1"/>
  </si>
  <si>
    <t>資料：1</t>
    <rPh sb="0" eb="2">
      <t>シリョウ</t>
    </rPh>
    <phoneticPr fontId="1"/>
  </si>
  <si>
    <t>日本頭痛学会</t>
    <phoneticPr fontId="1"/>
  </si>
  <si>
    <t>頭痛ダイアリーによる片頭痛の遠隔治療支援技術</t>
    <phoneticPr fontId="1"/>
  </si>
  <si>
    <t>日本小児神経学会、日本神経治療学会</t>
    <phoneticPr fontId="1"/>
  </si>
  <si>
    <t>資料：5</t>
    <rPh sb="0" eb="2">
      <t>シリョウ</t>
    </rPh>
    <phoneticPr fontId="1"/>
  </si>
  <si>
    <t>日本心エコー図学会</t>
    <phoneticPr fontId="1"/>
  </si>
  <si>
    <t>資料：5
添付：3</t>
    <rPh sb="0" eb="2">
      <t>シリョウ</t>
    </rPh>
    <rPh sb="5" eb="7">
      <t>テンプ</t>
    </rPh>
    <phoneticPr fontId="1"/>
  </si>
  <si>
    <t>3次元経食道心エコー法</t>
    <phoneticPr fontId="1"/>
  </si>
  <si>
    <t>日本循環器学会</t>
    <phoneticPr fontId="1"/>
  </si>
  <si>
    <t>コントラスト心エコー法</t>
    <phoneticPr fontId="1"/>
  </si>
  <si>
    <t>資料：3
添付：3</t>
    <rPh sb="0" eb="2">
      <t>シリョウ</t>
    </rPh>
    <rPh sb="5" eb="7">
      <t>テンプ</t>
    </rPh>
    <phoneticPr fontId="1"/>
  </si>
  <si>
    <t>資料：4
添付：3</t>
    <rPh sb="0" eb="2">
      <t>シリョウ</t>
    </rPh>
    <rPh sb="5" eb="7">
      <t>テンプ</t>
    </rPh>
    <phoneticPr fontId="1"/>
  </si>
  <si>
    <t>3次元経胸壁心エコー法</t>
    <phoneticPr fontId="1"/>
  </si>
  <si>
    <t>Global longitudinal strainによるがん治療薬関連心筋障害の診断</t>
    <phoneticPr fontId="1"/>
  </si>
  <si>
    <t>日本先天代謝異常学会</t>
    <phoneticPr fontId="1"/>
  </si>
  <si>
    <t>グリコサミノグリカン分析</t>
    <phoneticPr fontId="1"/>
  </si>
  <si>
    <t>資料：5</t>
    <rPh sb="0" eb="2">
      <t>シリョウ</t>
    </rPh>
    <phoneticPr fontId="1"/>
  </si>
  <si>
    <t>尿メタボローム分析</t>
    <phoneticPr fontId="1"/>
  </si>
  <si>
    <t>日本パーキンソン病・運動障害疾患学会（MDSJ）</t>
    <phoneticPr fontId="1"/>
  </si>
  <si>
    <t>１－Ａ　算定要件の見直し（適応）</t>
    <phoneticPr fontId="1"/>
  </si>
  <si>
    <t>000</t>
    <phoneticPr fontId="1"/>
  </si>
  <si>
    <t>資料：5</t>
    <rPh sb="0" eb="2">
      <t>シリョウ</t>
    </rPh>
    <phoneticPr fontId="1"/>
  </si>
  <si>
    <t>日本輸血・細胞治療学会</t>
    <phoneticPr fontId="1"/>
  </si>
  <si>
    <t>同一患者用血液製剤、無菌的分割製剤作製術</t>
    <phoneticPr fontId="1"/>
  </si>
  <si>
    <t>日本小児血液・がん学会</t>
    <phoneticPr fontId="1"/>
  </si>
  <si>
    <t>資料：4</t>
    <rPh sb="0" eb="2">
      <t>シリョウ</t>
    </rPh>
    <phoneticPr fontId="1"/>
  </si>
  <si>
    <t>輸血機能評価加算</t>
    <phoneticPr fontId="1"/>
  </si>
  <si>
    <t>資料：5
添付：6</t>
    <rPh sb="0" eb="2">
      <t>シリョウ</t>
    </rPh>
    <rPh sb="5" eb="7">
      <t>テンプ</t>
    </rPh>
    <phoneticPr fontId="1"/>
  </si>
  <si>
    <t>CD34陽性細胞測定</t>
    <phoneticPr fontId="1"/>
  </si>
  <si>
    <t>日本臨床検査医学会、日本造血・免疫細胞療法学会、日本血液学会</t>
    <phoneticPr fontId="1"/>
  </si>
  <si>
    <t>資料：3</t>
    <rPh sb="0" eb="2">
      <t>シリョウ</t>
    </rPh>
    <phoneticPr fontId="1"/>
  </si>
  <si>
    <t>輸血関連情報提供料</t>
    <phoneticPr fontId="1"/>
  </si>
  <si>
    <t>資料：3
添付：4</t>
    <rPh sb="0" eb="2">
      <t>シリョウ</t>
    </rPh>
    <rPh sb="5" eb="7">
      <t>テンプ</t>
    </rPh>
    <phoneticPr fontId="1"/>
  </si>
  <si>
    <t>輸血管理料Ⅰ条件および輸血適正使用加算：基準変更
輸血管理料Ⅰ条件のうちアルブミン製剤一元管理の厳格化、適正使用加算のうち臓器移植、血漿交換、大量輸血に使用する輸血量の除外</t>
    <phoneticPr fontId="1"/>
  </si>
  <si>
    <t>日本血栓・止血学会</t>
    <phoneticPr fontId="1"/>
  </si>
  <si>
    <t>920-2</t>
    <phoneticPr fontId="1"/>
  </si>
  <si>
    <t>１－Ａ　算定要件の見直し（適応）
１－Ｂ　算定要件の見直し（施設基準）</t>
    <phoneticPr fontId="1"/>
  </si>
  <si>
    <t>輸血管理料Ⅲ</t>
    <phoneticPr fontId="1"/>
  </si>
  <si>
    <t>K920</t>
    <phoneticPr fontId="1"/>
  </si>
  <si>
    <t>１－Ｂ　算定要件の見直し（施設基準）
３　項目設定の見直し</t>
    <phoneticPr fontId="1"/>
  </si>
  <si>
    <t>リハビリテーション総合計画評価料における運動量増加機器加算</t>
    <phoneticPr fontId="1"/>
  </si>
  <si>
    <t>日本リハビリテーション医学会</t>
    <phoneticPr fontId="1"/>
  </si>
  <si>
    <t>日本整形外科学会、日本腰痛学会、日本臨床整形外科学会</t>
    <phoneticPr fontId="1"/>
  </si>
  <si>
    <t>H003-2  注5</t>
    <phoneticPr fontId="1"/>
  </si>
  <si>
    <t>１－Ｃ　算定要件の見直し（回数制限）</t>
    <phoneticPr fontId="1"/>
  </si>
  <si>
    <t>がん患者リハビリテーション料（外来）</t>
    <phoneticPr fontId="1"/>
  </si>
  <si>
    <t>日本整形外科学会、日本腰痛学会、日本運動器科学会</t>
    <phoneticPr fontId="1"/>
  </si>
  <si>
    <t>H007-2</t>
    <phoneticPr fontId="1"/>
  </si>
  <si>
    <t>１－Ｂ　算定要件の見直し（施設基準）</t>
    <phoneticPr fontId="1"/>
  </si>
  <si>
    <t>資料：5</t>
    <rPh sb="0" eb="2">
      <t>シリョウ</t>
    </rPh>
    <phoneticPr fontId="1"/>
  </si>
  <si>
    <t>神経ブロック「ボツリヌス毒素使用」</t>
    <phoneticPr fontId="1"/>
  </si>
  <si>
    <t>日本整形外科学会、日本腰痛学会、日本運動器科学会、日本ボツリヌス治療学会</t>
    <phoneticPr fontId="1"/>
  </si>
  <si>
    <t>100-00</t>
    <phoneticPr fontId="1"/>
  </si>
  <si>
    <t>L 麻酔</t>
  </si>
  <si>
    <t>２－Ａ　点数の見直し（増点）</t>
    <phoneticPr fontId="1"/>
  </si>
  <si>
    <t>回復期リハビリテーション病棟でのボツリヌス治療の包括外での算定</t>
    <phoneticPr fontId="1"/>
  </si>
  <si>
    <t>日本臨床整形外科学会、日本小児神経学会、日本ボツリヌス治療学会</t>
    <phoneticPr fontId="1"/>
  </si>
  <si>
    <t>L100-00</t>
    <phoneticPr fontId="1"/>
  </si>
  <si>
    <t>A297101</t>
    <phoneticPr fontId="1"/>
  </si>
  <si>
    <t>日本総合病院精神医学会</t>
    <phoneticPr fontId="1"/>
  </si>
  <si>
    <t>未</t>
  </si>
  <si>
    <t>精神科地域連携加算の新設</t>
    <phoneticPr fontId="1"/>
  </si>
  <si>
    <t>A297201</t>
    <phoneticPr fontId="1"/>
  </si>
  <si>
    <t>精神科救急・合併症入院料の改定（施設基準の緩和など）</t>
    <phoneticPr fontId="1"/>
  </si>
  <si>
    <t>A311-3</t>
    <phoneticPr fontId="1"/>
  </si>
  <si>
    <t>１－Ａ　算定要件の見直し（適応）
１－Ｂ　算定要件の見直し（施設基準）</t>
    <phoneticPr fontId="1"/>
  </si>
  <si>
    <t>A275201</t>
    <phoneticPr fontId="1"/>
  </si>
  <si>
    <t>強度行動障害入院医療管理加算判定基準の変更</t>
    <phoneticPr fontId="1"/>
  </si>
  <si>
    <t>日本児童青年精神医学会</t>
    <phoneticPr fontId="1"/>
  </si>
  <si>
    <t>日本精神神経学会</t>
    <phoneticPr fontId="1"/>
  </si>
  <si>
    <t>Ａ２３１－２</t>
    <phoneticPr fontId="1"/>
  </si>
  <si>
    <t>１－Ａ　算定要件の見直し（適応）</t>
    <phoneticPr fontId="1"/>
  </si>
  <si>
    <t>A275101</t>
    <phoneticPr fontId="1"/>
  </si>
  <si>
    <t>強度行動障害入院対応加算</t>
    <phoneticPr fontId="1"/>
  </si>
  <si>
    <t>資料：5</t>
    <rPh sb="0" eb="2">
      <t>シリョウ</t>
    </rPh>
    <phoneticPr fontId="1"/>
  </si>
  <si>
    <t>A275102</t>
    <phoneticPr fontId="1"/>
  </si>
  <si>
    <t>強度行動障害外来対応加算</t>
    <phoneticPr fontId="1"/>
  </si>
  <si>
    <t>行動療法的ペアレントトレーニング</t>
    <phoneticPr fontId="1"/>
  </si>
  <si>
    <t>日本小児科医会、日本小児科学会、日本小児心身医学会、日本小児精神神経学会</t>
    <phoneticPr fontId="1"/>
  </si>
  <si>
    <t>通院・在宅精神療法　要支援児童連携支援加算</t>
    <phoneticPr fontId="1"/>
  </si>
  <si>
    <t>資料：3</t>
    <rPh sb="0" eb="2">
      <t>シリョウ</t>
    </rPh>
    <phoneticPr fontId="1"/>
  </si>
  <si>
    <t>公認心理師による精神科訪問看護・指導料</t>
    <phoneticPr fontId="1"/>
  </si>
  <si>
    <t>12</t>
    <phoneticPr fontId="1"/>
  </si>
  <si>
    <t>資料：4</t>
    <rPh sb="0" eb="2">
      <t>シリョウ</t>
    </rPh>
    <phoneticPr fontId="1"/>
  </si>
  <si>
    <t>通院・在宅精神療法　注3の加算　算定期限の見直し</t>
    <phoneticPr fontId="1"/>
  </si>
  <si>
    <t>2</t>
    <phoneticPr fontId="1"/>
  </si>
  <si>
    <t>１－Ｃ　算定要件の見直し（回数制限）</t>
    <phoneticPr fontId="1"/>
  </si>
  <si>
    <t>血清セレン測定</t>
    <phoneticPr fontId="1"/>
  </si>
  <si>
    <t>日本臨床栄養学会</t>
    <phoneticPr fontId="1"/>
  </si>
  <si>
    <t>１－Ａ　算定要件の見直し（適応）</t>
    <phoneticPr fontId="1"/>
  </si>
  <si>
    <t>007 40</t>
    <phoneticPr fontId="1"/>
  </si>
  <si>
    <t>資料：5</t>
    <rPh sb="0" eb="2">
      <t>シリョウ</t>
    </rPh>
    <phoneticPr fontId="1"/>
  </si>
  <si>
    <t>日本肝臓学会</t>
    <phoneticPr fontId="1"/>
  </si>
  <si>
    <t>肝硬変運動療法管理加算（通称：肝臓リハビリテーション治療）</t>
    <phoneticPr fontId="1"/>
  </si>
  <si>
    <t>日本リハビリテーション医学会</t>
    <phoneticPr fontId="1"/>
  </si>
  <si>
    <t>資料：5
添付：8</t>
    <rPh sb="0" eb="2">
      <t>シリョウ</t>
    </rPh>
    <rPh sb="5" eb="7">
      <t>テンプ</t>
    </rPh>
    <phoneticPr fontId="1"/>
  </si>
  <si>
    <t>糖鎖欠損トランスフェリン(CDT)トランスフェリン比</t>
    <phoneticPr fontId="1"/>
  </si>
  <si>
    <t>肝疾患栄養食事指導料</t>
    <phoneticPr fontId="1"/>
  </si>
  <si>
    <t>日本病態栄養学会</t>
    <phoneticPr fontId="1"/>
  </si>
  <si>
    <t>資料：5</t>
    <rPh sb="0" eb="2">
      <t>シリョウ</t>
    </rPh>
    <phoneticPr fontId="1"/>
  </si>
  <si>
    <t>自己免疫性肝炎における抗平滑筋抗体の測定</t>
    <phoneticPr fontId="1"/>
  </si>
  <si>
    <t>MRIによる肝内のプロトン密度脂肪分画（PDFF）測定</t>
    <phoneticPr fontId="1"/>
  </si>
  <si>
    <t>血清ミオスタチン値測定</t>
    <phoneticPr fontId="1"/>
  </si>
  <si>
    <t>在宅輸血加算</t>
    <phoneticPr fontId="1"/>
  </si>
  <si>
    <t>日本血液学会</t>
    <phoneticPr fontId="1"/>
  </si>
  <si>
    <t>日本輸血・細胞治療学会、日本小児科学会、日本造血・免疫細胞療法学会、日本緩和医療学会、日本在宅医療連合学会</t>
    <phoneticPr fontId="1"/>
  </si>
  <si>
    <t>資料：3</t>
    <rPh sb="0" eb="2">
      <t>シリョウ</t>
    </rPh>
    <phoneticPr fontId="1"/>
  </si>
  <si>
    <r>
      <rPr>
        <i/>
        <sz val="11"/>
        <color theme="1"/>
        <rFont val="ＭＳ Ｐゴシック"/>
        <family val="3"/>
        <charset val="128"/>
        <scheme val="minor"/>
      </rPr>
      <t>FLT3</t>
    </r>
    <r>
      <rPr>
        <sz val="11"/>
        <color theme="1"/>
        <rFont val="ＭＳ Ｐゴシック"/>
        <family val="2"/>
        <scheme val="minor"/>
      </rPr>
      <t>遺伝子検査</t>
    </r>
    <phoneticPr fontId="1"/>
  </si>
  <si>
    <t>D006-14</t>
    <phoneticPr fontId="1"/>
  </si>
  <si>
    <t>１－Ｃ　算定要件の見直し（回数制限）</t>
    <phoneticPr fontId="1"/>
  </si>
  <si>
    <t>資料：4</t>
    <rPh sb="0" eb="2">
      <t>シリョウ</t>
    </rPh>
    <phoneticPr fontId="1"/>
  </si>
  <si>
    <t>JAK2遺伝子変異解析</t>
    <phoneticPr fontId="1"/>
  </si>
  <si>
    <t>D006-16</t>
    <phoneticPr fontId="1"/>
  </si>
  <si>
    <t>赤血球・好中球表面抗原検査</t>
    <phoneticPr fontId="1"/>
  </si>
  <si>
    <t>日本小児血液・がん学会</t>
    <phoneticPr fontId="1"/>
  </si>
  <si>
    <t>016-6</t>
    <phoneticPr fontId="1"/>
  </si>
  <si>
    <t>２－Ａ　点数の見直し（増点）</t>
    <phoneticPr fontId="1"/>
  </si>
  <si>
    <t>在宅腫瘍化学療法注射指導管理料</t>
    <phoneticPr fontId="1"/>
  </si>
  <si>
    <t>C108-2</t>
    <phoneticPr fontId="1"/>
  </si>
  <si>
    <t>１－Ａ　算定要件の見直し（適応）</t>
    <phoneticPr fontId="1"/>
  </si>
  <si>
    <t>骨髄微小残存病変量測定</t>
    <phoneticPr fontId="1"/>
  </si>
  <si>
    <t>日本造血・免疫細胞療法学会、日本小児血液・がん学会</t>
    <phoneticPr fontId="1"/>
  </si>
  <si>
    <t>006 13　※「2」 モニタリングに用いるもの（或いは「3」の追加）</t>
    <phoneticPr fontId="1"/>
  </si>
  <si>
    <t>１－Ａ　算定要件の見直し（適応）
１－Ｂ　算定要件の見直し（施設基準）
１－Ｃ　算定要件の見直し（回数制限）
３　項目設定の見直し</t>
    <phoneticPr fontId="1"/>
  </si>
  <si>
    <t>特定疾患療養管理料</t>
    <phoneticPr fontId="1"/>
  </si>
  <si>
    <t>B000</t>
    <phoneticPr fontId="1"/>
  </si>
  <si>
    <t>資料：2</t>
    <rPh sb="0" eb="2">
      <t>シリョウ</t>
    </rPh>
    <phoneticPr fontId="1"/>
  </si>
  <si>
    <t>気道より採取される細胞検体における特殊染色加算</t>
    <phoneticPr fontId="1"/>
  </si>
  <si>
    <t>日本呼吸器内視鏡学会</t>
    <phoneticPr fontId="1"/>
  </si>
  <si>
    <t>日本臨床細胞学会、日本病理学会、日本呼吸器学会、病理技術研究会</t>
    <phoneticPr fontId="1"/>
  </si>
  <si>
    <t>N 病理診断</t>
  </si>
  <si>
    <t>N004-2</t>
    <phoneticPr fontId="1"/>
  </si>
  <si>
    <t>２－Ａ　点数の見直し（増点）
３　項目設定の見直し</t>
    <phoneticPr fontId="1"/>
  </si>
  <si>
    <t>多嚢胞性卵巣症候群に対する抗ミュラー管ホルモン測定</t>
    <phoneticPr fontId="1"/>
  </si>
  <si>
    <t>日本生殖医学会</t>
    <phoneticPr fontId="1"/>
  </si>
  <si>
    <t>日本産科婦人科学会</t>
    <phoneticPr fontId="1"/>
  </si>
  <si>
    <t>D008-52</t>
    <phoneticPr fontId="1"/>
  </si>
  <si>
    <t>精液一般検査増点</t>
    <phoneticPr fontId="1"/>
  </si>
  <si>
    <t>日本産科婦人科学会　日本泌尿器科学会</t>
    <phoneticPr fontId="1"/>
  </si>
  <si>
    <t>D004-5</t>
    <phoneticPr fontId="1"/>
  </si>
  <si>
    <t>慢性子宮内膜炎診断に対するCD138免疫染色</t>
    <phoneticPr fontId="1"/>
  </si>
  <si>
    <t>資料：0</t>
    <rPh sb="0" eb="2">
      <t>シリョウ</t>
    </rPh>
    <phoneticPr fontId="1"/>
  </si>
  <si>
    <t>精子凍結保存管理料(導入時)増点</t>
    <phoneticPr fontId="1"/>
  </si>
  <si>
    <t>917-5</t>
    <phoneticPr fontId="1"/>
  </si>
  <si>
    <t>不妊治療前の夫の感染症検査</t>
    <phoneticPr fontId="1"/>
  </si>
  <si>
    <t>着床前遺伝学的検査</t>
    <phoneticPr fontId="1"/>
  </si>
  <si>
    <t>血球成分除去療法　移植片宿主病（GVHD）に対する 小児入院医療管理料における除外</t>
    <phoneticPr fontId="1"/>
  </si>
  <si>
    <t>日本造血・免疫細胞療法学会</t>
    <phoneticPr fontId="1"/>
  </si>
  <si>
    <t>日本血液学会、日本小児血液・がん学会、日本輸血・細胞治療学会</t>
    <phoneticPr fontId="1"/>
  </si>
  <si>
    <t>041-2</t>
    <phoneticPr fontId="1"/>
  </si>
  <si>
    <t>１－Ｂ　算定要件の見直し（施設基準）</t>
    <phoneticPr fontId="1"/>
  </si>
  <si>
    <t>資料：4
添付：1</t>
    <rPh sb="0" eb="2">
      <t>シリョウ</t>
    </rPh>
    <rPh sb="5" eb="7">
      <t>テンプ</t>
    </rPh>
    <phoneticPr fontId="1"/>
  </si>
  <si>
    <t>移植用造血幹細胞の細胞調整及び凍結保存</t>
    <phoneticPr fontId="1"/>
  </si>
  <si>
    <t>日本輸血・細胞治療学会、日本血液学会、日本小児血液・がん学会</t>
    <phoneticPr fontId="1"/>
  </si>
  <si>
    <t>K921</t>
    <phoneticPr fontId="1"/>
  </si>
  <si>
    <t>２－Ａ　点数の見直し（増点）</t>
    <phoneticPr fontId="1"/>
  </si>
  <si>
    <t>資料：5</t>
    <rPh sb="0" eb="2">
      <t>シリョウ</t>
    </rPh>
    <phoneticPr fontId="1"/>
  </si>
  <si>
    <t>移植後患者指導管理料の算定要件の見直し（常勤看護師の限定を解除）</t>
    <phoneticPr fontId="1"/>
  </si>
  <si>
    <t>日本血液学会、日本小児血液・がん学会</t>
    <phoneticPr fontId="1"/>
  </si>
  <si>
    <t>B001_25</t>
    <phoneticPr fontId="1"/>
  </si>
  <si>
    <t>資料：4</t>
    <rPh sb="0" eb="2">
      <t>シリョウ</t>
    </rPh>
    <phoneticPr fontId="1"/>
  </si>
  <si>
    <t>慢性移植片対宿主病に対する血球成分除去療法・体外フォトフェレーシスの増点</t>
    <phoneticPr fontId="1"/>
  </si>
  <si>
    <t xml:space="preserve">日本血液学会、日本小児血液・がん学会、日本輸血・細胞治療学会 </t>
    <phoneticPr fontId="1"/>
  </si>
  <si>
    <t>J041-2</t>
    <phoneticPr fontId="1"/>
  </si>
  <si>
    <t>造血細胞移植外来リハビリテーション診療料</t>
    <phoneticPr fontId="1"/>
  </si>
  <si>
    <t>日本血液学会、日本小児血液・がん学会、日本輸血・細胞療法学会</t>
    <phoneticPr fontId="1"/>
  </si>
  <si>
    <t>H007-2</t>
    <phoneticPr fontId="1"/>
  </si>
  <si>
    <t>１－Ｃ　算定要件の見直し（回数制限）
３　項目設定の見直し</t>
    <phoneticPr fontId="1"/>
  </si>
  <si>
    <t>臍帯血管理料の増額</t>
    <phoneticPr fontId="1"/>
  </si>
  <si>
    <t>K922-3</t>
    <phoneticPr fontId="1"/>
  </si>
  <si>
    <t>資料：1</t>
    <rPh sb="0" eb="2">
      <t>シリョウ</t>
    </rPh>
    <phoneticPr fontId="1"/>
  </si>
  <si>
    <t>造血幹細胞移植後キメリズム解析PCR法</t>
    <phoneticPr fontId="1"/>
  </si>
  <si>
    <t>資料：5
添付：2</t>
    <rPh sb="0" eb="2">
      <t>シリョウ</t>
    </rPh>
    <rPh sb="5" eb="7">
      <t>テンプ</t>
    </rPh>
    <phoneticPr fontId="1"/>
  </si>
  <si>
    <t>B005－12 こころの連携指導料（Ⅰ）</t>
    <phoneticPr fontId="1"/>
  </si>
  <si>
    <t>日本臨床内科医会</t>
    <phoneticPr fontId="1"/>
  </si>
  <si>
    <t>日本精神神経学会、日本アルコール・アディクション医学会、日本アルコール関連問題学会、日本総合病院精神医学会</t>
    <phoneticPr fontId="1"/>
  </si>
  <si>
    <t>005-12</t>
    <phoneticPr fontId="1"/>
  </si>
  <si>
    <t>１－Ａ　算定要件の見直し（適応）
１－Ｂ　算定要件の見直し（施設基準）</t>
    <phoneticPr fontId="1"/>
  </si>
  <si>
    <t>日本透析医学会、日本肝臓学会、日本内分泌学会、日本小児科学会、日本病態栄養学会、日本栄養改善学会、日本栄養・食糧学会、日本栄養治療学会</t>
    <phoneticPr fontId="1"/>
  </si>
  <si>
    <t>二次性骨折予防継続管理料２：算定施設案件の緩和</t>
    <phoneticPr fontId="1"/>
  </si>
  <si>
    <t>日本運動器科学会</t>
    <phoneticPr fontId="1"/>
  </si>
  <si>
    <t>日本整形外科学会　日本腰痛学会　日本臨床整形外科学会　日本老年病学会　日本骨粗鬆症学会</t>
    <phoneticPr fontId="1"/>
  </si>
  <si>
    <t>001_34</t>
    <phoneticPr fontId="1"/>
  </si>
  <si>
    <t>１－Ｂ　算定要件の見直し（施設基準）</t>
    <phoneticPr fontId="1"/>
  </si>
  <si>
    <t>資料：5</t>
    <rPh sb="0" eb="2">
      <t>シリョウ</t>
    </rPh>
    <phoneticPr fontId="1"/>
  </si>
  <si>
    <t>骨粗鬆症における骨代謝マーカー測定要件の見直し</t>
    <phoneticPr fontId="1"/>
  </si>
  <si>
    <t>日本整形外科学会、日本腰痛学会、日本臨床整形外科学会、日本骨粗鬆症学会</t>
    <phoneticPr fontId="1"/>
  </si>
  <si>
    <t>D008</t>
    <phoneticPr fontId="1"/>
  </si>
  <si>
    <t>１－Ｃ　算定要件の見直し（回数制限）</t>
    <phoneticPr fontId="1"/>
  </si>
  <si>
    <t>運動器リハビリテーション起算日の変更</t>
    <phoneticPr fontId="1"/>
  </si>
  <si>
    <t>日本腰痛学会、日本臨床整形外科学会</t>
    <phoneticPr fontId="1"/>
  </si>
  <si>
    <t>６　その他（１～５のいずれも該当しない）</t>
    <phoneticPr fontId="1"/>
  </si>
  <si>
    <t>002-1,2,3</t>
    <phoneticPr fontId="1"/>
  </si>
  <si>
    <t>資料：5</t>
    <phoneticPr fontId="1"/>
  </si>
  <si>
    <t>運動器リハビリテーションでの初期加算、早期加算の適応疾患の拡大</t>
    <phoneticPr fontId="1"/>
  </si>
  <si>
    <t>002-1.2.3</t>
    <phoneticPr fontId="1"/>
  </si>
  <si>
    <t>１－Ａ　算定要件の見直し（適応）</t>
    <phoneticPr fontId="1"/>
  </si>
  <si>
    <t>資料：5
添付：2</t>
    <rPh sb="5" eb="7">
      <t>テンプ</t>
    </rPh>
    <phoneticPr fontId="1"/>
  </si>
  <si>
    <t>運動器リハビリ：ロコモ度テストを評価に加える</t>
    <phoneticPr fontId="1"/>
  </si>
  <si>
    <t>日本整形外科学会、日本腰痛学会、日本臨床整形外科学会</t>
    <phoneticPr fontId="1"/>
  </si>
  <si>
    <t>2</t>
    <phoneticPr fontId="1"/>
  </si>
  <si>
    <t>３　項目設定の見直し</t>
    <phoneticPr fontId="1"/>
  </si>
  <si>
    <t>資料：5
添付：1</t>
    <rPh sb="0" eb="2">
      <t>シリョウ</t>
    </rPh>
    <rPh sb="5" eb="7">
      <t>テンプ</t>
    </rPh>
    <phoneticPr fontId="1"/>
  </si>
  <si>
    <t>遺伝性網膜ジストロフィ（IRD）ゲノムプロファイリング評価提供料</t>
    <phoneticPr fontId="1"/>
  </si>
  <si>
    <t>日本眼科学会</t>
    <phoneticPr fontId="1"/>
  </si>
  <si>
    <t>日本網膜硝子体学会</t>
    <phoneticPr fontId="1"/>
  </si>
  <si>
    <t>第VIII因子・第IX因子活性測定検査（合成基質法）</t>
    <phoneticPr fontId="1"/>
  </si>
  <si>
    <t>日本血栓止血学会</t>
    <phoneticPr fontId="1"/>
  </si>
  <si>
    <t>日本臨床検査医学会、日本血液学会、日本小児血液・がん学会</t>
    <phoneticPr fontId="1"/>
  </si>
  <si>
    <t>D0006 30</t>
    <phoneticPr fontId="1"/>
  </si>
  <si>
    <t>２－Ａ　点数の見直し（増点）</t>
    <phoneticPr fontId="1"/>
  </si>
  <si>
    <t>プログラム医療機器等指導管理料（高血圧症治療補助アプリを用いる場合）</t>
    <phoneticPr fontId="1"/>
  </si>
  <si>
    <t>日本高血圧学会</t>
    <phoneticPr fontId="1"/>
  </si>
  <si>
    <t>日本循環器学会</t>
    <phoneticPr fontId="1"/>
  </si>
  <si>
    <t>005‐14</t>
    <phoneticPr fontId="1"/>
  </si>
  <si>
    <t>電子媒体記録あるいはデータ伝送システムによる夜間血圧測定</t>
    <phoneticPr fontId="1"/>
  </si>
  <si>
    <t>随時尿ナトリウム、クレアチニン測定に基づく推定1日食塩摂取量を指標とした減塩指導</t>
    <phoneticPr fontId="1"/>
  </si>
  <si>
    <t>外来緩和ケア管理料（呼吸不全）</t>
    <phoneticPr fontId="1"/>
  </si>
  <si>
    <t>日本呼吸器学会</t>
    <phoneticPr fontId="1"/>
  </si>
  <si>
    <t>日本緩和医療学会、日本呼吸ケア・リハビリテーション学会</t>
    <phoneticPr fontId="1"/>
  </si>
  <si>
    <t>001-24</t>
    <phoneticPr fontId="1"/>
  </si>
  <si>
    <t>在宅酸素療法の遠隔モニタリング算定要件の変更</t>
    <phoneticPr fontId="1"/>
  </si>
  <si>
    <t>日本呼吸ケア・リハビリテーション学会、日本呼吸療法医学会、日本臨床内科医会</t>
    <phoneticPr fontId="1"/>
  </si>
  <si>
    <t>C-103の2　注2</t>
    <phoneticPr fontId="1"/>
  </si>
  <si>
    <t>１－Ｃ　算定要件の見直し（回数制限）
６　その他（１～５のいずれも該当しない）</t>
    <phoneticPr fontId="1"/>
  </si>
  <si>
    <t>新しいエビデンスを加えた在宅持続陽圧呼吸(CPAP)療法適応条件の改訂</t>
    <phoneticPr fontId="1"/>
  </si>
  <si>
    <t>日本睡眠学会、日本呼吸ケア・リハビリテーション学会、日本呼吸療法学会</t>
    <phoneticPr fontId="1"/>
  </si>
  <si>
    <t>C107-2（３）のウ</t>
    <phoneticPr fontId="1"/>
  </si>
  <si>
    <t>新しいエビデンスに基づく遠隔モニタリング加算の増点と電話指導料の新設</t>
    <phoneticPr fontId="1"/>
  </si>
  <si>
    <t>日本睡眠学会、日本呼吸ケア・リハビリテーション学会、日本呼吸療法学会、日本遠隔学会</t>
    <phoneticPr fontId="1"/>
  </si>
  <si>
    <t>C-107-2</t>
    <phoneticPr fontId="1"/>
  </si>
  <si>
    <t xml:space="preserve">１－Ａ　算定要件の見直し（適応）
１－Ｃ　算定要件の見直し（回数制限）
２－Ａ　点数の見直し（増点）
３　項目設定の見直し
</t>
    <phoneticPr fontId="1"/>
  </si>
  <si>
    <t>上・下気道上皮線毛の電子顕微鏡検査</t>
    <phoneticPr fontId="1"/>
  </si>
  <si>
    <t>日本病理学会、日本小児呼吸器学会、日本耳鼻咽喉科頭頸部外科学会</t>
    <phoneticPr fontId="1"/>
  </si>
  <si>
    <t>001</t>
    <phoneticPr fontId="1"/>
  </si>
  <si>
    <t>資料：4</t>
    <rPh sb="0" eb="2">
      <t>シリョウ</t>
    </rPh>
    <phoneticPr fontId="1"/>
  </si>
  <si>
    <t>間質性肺疾患集学的合議評価提供料</t>
    <phoneticPr fontId="1"/>
  </si>
  <si>
    <t>日本医学放射線学会、日本病理学会、日本呼吸ケア・リハビリテーション学会</t>
    <phoneticPr fontId="1"/>
  </si>
  <si>
    <t>A232201</t>
    <phoneticPr fontId="1"/>
  </si>
  <si>
    <t>緩和ケア診療加算</t>
    <phoneticPr fontId="1"/>
  </si>
  <si>
    <t>日本呼吸ケアリハビリテーション学会、日本緩和医療学会</t>
    <phoneticPr fontId="1"/>
  </si>
  <si>
    <t>日本呼吸器学会</t>
    <phoneticPr fontId="1"/>
  </si>
  <si>
    <t>226-2</t>
    <phoneticPr fontId="1"/>
  </si>
  <si>
    <t>１－Ａ　算定要件の見直し（適応）</t>
    <phoneticPr fontId="1"/>
  </si>
  <si>
    <t>資料：5</t>
    <rPh sb="0" eb="2">
      <t>シリョウ</t>
    </rPh>
    <phoneticPr fontId="1"/>
  </si>
  <si>
    <t>骨粗鬆症指導管理料</t>
    <phoneticPr fontId="1"/>
  </si>
  <si>
    <t>日本骨粗鬆症学会</t>
    <phoneticPr fontId="1"/>
  </si>
  <si>
    <t>日本整形外科学会,日本臨床整形外科学会,日本運動器科学会,日本腰痛学会</t>
    <phoneticPr fontId="1"/>
  </si>
  <si>
    <t>A241101</t>
    <phoneticPr fontId="1"/>
  </si>
  <si>
    <t>母乳栄養管理加算</t>
    <phoneticPr fontId="1"/>
  </si>
  <si>
    <t>日本周産期・新生児医学会</t>
    <phoneticPr fontId="1"/>
  </si>
  <si>
    <t>日本新生児成育医学会、日本小児科学会、日本新生児看護学会</t>
    <phoneticPr fontId="1"/>
  </si>
  <si>
    <t>A241102</t>
    <phoneticPr fontId="1"/>
  </si>
  <si>
    <t>新生児発達支援充実加算</t>
    <phoneticPr fontId="1"/>
  </si>
  <si>
    <t>資料：4</t>
    <rPh sb="0" eb="2">
      <t>シリョウ</t>
    </rPh>
    <phoneticPr fontId="1"/>
  </si>
  <si>
    <t>A241103</t>
    <phoneticPr fontId="1"/>
  </si>
  <si>
    <t>ハイリスク児成育支援加算</t>
    <phoneticPr fontId="1"/>
  </si>
  <si>
    <t>血糖自己測定器加算　間欠スキャン式持続血糖測定器によるもの</t>
    <phoneticPr fontId="1"/>
  </si>
  <si>
    <t>日本小児内分泌学会</t>
    <phoneticPr fontId="1"/>
  </si>
  <si>
    <t>150-7</t>
    <phoneticPr fontId="1"/>
  </si>
  <si>
    <t>３　項目設定の見直し</t>
    <phoneticPr fontId="1"/>
  </si>
  <si>
    <t>資料：4
添付：5</t>
    <rPh sb="0" eb="2">
      <t>シリョウ</t>
    </rPh>
    <rPh sb="5" eb="7">
      <t>テンプ</t>
    </rPh>
    <phoneticPr fontId="1"/>
  </si>
  <si>
    <t>小児肥満指導管理料</t>
    <phoneticPr fontId="1"/>
  </si>
  <si>
    <t>日本小児科学会、日本外来小児科学会</t>
    <phoneticPr fontId="1"/>
  </si>
  <si>
    <t>資料：5
添付：1</t>
    <rPh sb="0" eb="2">
      <t>シリョウ</t>
    </rPh>
    <rPh sb="5" eb="7">
      <t>テンプ</t>
    </rPh>
    <phoneticPr fontId="1"/>
  </si>
  <si>
    <t>先天性心疾患成人移行支援連携指導料1（小児医療機関）</t>
    <phoneticPr fontId="1"/>
  </si>
  <si>
    <t>日本成人先天性心疾患学会</t>
    <phoneticPr fontId="1"/>
  </si>
  <si>
    <t>日本循環器学会</t>
    <phoneticPr fontId="1"/>
  </si>
  <si>
    <t>先天性心疾患成人移行支援連携指導料2（成人医療機関）</t>
    <phoneticPr fontId="1"/>
  </si>
  <si>
    <t>先天性心疾患をもつ女性の妊娠カウンセリング加算</t>
    <phoneticPr fontId="1"/>
  </si>
  <si>
    <t>A712201</t>
    <phoneticPr fontId="1"/>
  </si>
  <si>
    <t>地域連携診療計画加算</t>
    <phoneticPr fontId="1"/>
  </si>
  <si>
    <t>日本脳卒中学会</t>
    <phoneticPr fontId="1"/>
  </si>
  <si>
    <t>日本神経学会、日本脳神経外科学会、日本リハビリテーション医学会</t>
    <phoneticPr fontId="1"/>
  </si>
  <si>
    <t>A246</t>
    <phoneticPr fontId="1"/>
  </si>
  <si>
    <t>１－Ｂ　算定要件の見直し（施設基準）
１－Ｃ　算定要件の見直し（回数制限）</t>
    <phoneticPr fontId="1"/>
  </si>
  <si>
    <t>資料：5</t>
    <phoneticPr fontId="1"/>
  </si>
  <si>
    <t>A712101</t>
    <phoneticPr fontId="1"/>
  </si>
  <si>
    <t>脳卒中相談窓口患者サポート加算</t>
    <phoneticPr fontId="1"/>
  </si>
  <si>
    <t>日本脳神経外科学会，日本神経学会，日本神経治療学会，日本脳神経超音波と栓子検出学会，日本脳神経看護学会，日本看護技術学会</t>
    <phoneticPr fontId="1"/>
  </si>
  <si>
    <t>排泄物、滲出物又は分泌物の細菌顕微鏡検査</t>
    <phoneticPr fontId="1"/>
  </si>
  <si>
    <t>日本皮膚科学会</t>
    <phoneticPr fontId="1"/>
  </si>
  <si>
    <t>日本医真菌学会、日本臨床皮膚科医会</t>
    <phoneticPr fontId="1"/>
  </si>
  <si>
    <t>17</t>
    <phoneticPr fontId="1"/>
  </si>
  <si>
    <t>１－Ｃ　算定要件の見直し（回数制限）</t>
    <phoneticPr fontId="1"/>
  </si>
  <si>
    <t>リンパ球刺激試験（LST)</t>
    <phoneticPr fontId="1"/>
  </si>
  <si>
    <t>日本臨床皮膚科医会、日本皮膚免疫アレルギー学会、日本アレルギー学会、日本小児アレルギー学会</t>
    <phoneticPr fontId="1"/>
  </si>
  <si>
    <t>016-7</t>
    <phoneticPr fontId="1"/>
  </si>
  <si>
    <t>２－Ａ　点数の見直し（増点）</t>
    <phoneticPr fontId="1"/>
  </si>
  <si>
    <t>資料：4</t>
    <phoneticPr fontId="1"/>
  </si>
  <si>
    <t>ダーモスコピー</t>
    <phoneticPr fontId="1"/>
  </si>
  <si>
    <t>日本臨床皮膚科医会、日本皮膚悪性腫瘍学会</t>
    <phoneticPr fontId="1"/>
  </si>
  <si>
    <t>282-4</t>
    <phoneticPr fontId="1"/>
  </si>
  <si>
    <t>資料：3</t>
    <phoneticPr fontId="1"/>
  </si>
  <si>
    <t>長時間ホルター型心電図検査（7日間以上のもの）</t>
    <phoneticPr fontId="1"/>
  </si>
  <si>
    <t>日本不整脈心電学会</t>
    <phoneticPr fontId="1"/>
  </si>
  <si>
    <t>210</t>
    <phoneticPr fontId="1"/>
  </si>
  <si>
    <t>２－Ａ　点数の見直し（増点）
３　項目設定の見直し</t>
    <phoneticPr fontId="1"/>
  </si>
  <si>
    <t>資料：5
添付：3</t>
    <rPh sb="0" eb="2">
      <t>シリョウ</t>
    </rPh>
    <rPh sb="5" eb="7">
      <t>テンプ</t>
    </rPh>
    <phoneticPr fontId="1"/>
  </si>
  <si>
    <t>「K598両心室ペースメーカー移植術」「K598-2両心室ペースメーカー交換術」
「K599植込型除細動器移植術」「K599-2植込型除細動器交換術」
「K599-3両心室ペーシング機能付き植込型除細動器移植術」
「K599-4両心室ペーシング機能付き植込型除細動器交換術」における特掲診療料の施設基準の改訂</t>
    <phoneticPr fontId="1"/>
  </si>
  <si>
    <t>K598、K598-2、K599、K599-2、K599-3、K599-4</t>
    <phoneticPr fontId="1"/>
  </si>
  <si>
    <t>１－Ｂ　算定要件の見直し（施設基準）</t>
    <phoneticPr fontId="1"/>
  </si>
  <si>
    <t>遺伝学的検査のカテコラミン誘発多形性心室頻拍(CPVT)、ブルガダ症候群(BrS)、不整脈原性右室心筋症／不整脈原性心筋症(ARVC/ACM)への適応拡大</t>
    <phoneticPr fontId="1"/>
  </si>
  <si>
    <t>日本小児循環器学会</t>
    <phoneticPr fontId="1"/>
  </si>
  <si>
    <t>資料：5
添付：2</t>
    <rPh sb="0" eb="2">
      <t>シリョウ</t>
    </rPh>
    <rPh sb="5" eb="7">
      <t>テンプ</t>
    </rPh>
    <phoneticPr fontId="1"/>
  </si>
  <si>
    <t>フィブリン・フィブリノゲン分解産物（ＦＤＰ）定量</t>
    <phoneticPr fontId="1"/>
  </si>
  <si>
    <t>日本臨床検査専門医会</t>
    <phoneticPr fontId="1"/>
  </si>
  <si>
    <t>日本臨床検査医学会</t>
    <phoneticPr fontId="1"/>
  </si>
  <si>
    <t>006　10</t>
    <phoneticPr fontId="1"/>
  </si>
  <si>
    <t>資料：1</t>
    <rPh sb="0" eb="2">
      <t>シリョウ</t>
    </rPh>
    <phoneticPr fontId="1"/>
  </si>
  <si>
    <t>髄液一般検査</t>
    <phoneticPr fontId="1"/>
  </si>
  <si>
    <t>日本臨床検査医学会、日本感染症学会、日本臨床微生物学会</t>
    <phoneticPr fontId="1"/>
  </si>
  <si>
    <t>004　4</t>
    <phoneticPr fontId="1"/>
  </si>
  <si>
    <t>資料：1</t>
    <phoneticPr fontId="1"/>
  </si>
  <si>
    <t>S2,3PSA%</t>
    <phoneticPr fontId="1"/>
  </si>
  <si>
    <t>009 31</t>
    <phoneticPr fontId="1"/>
  </si>
  <si>
    <t>排泄物、滲出物又は分泌物の細菌顕微鏡検査
１ 蛍光顕微鏡、位相差顕微鏡、暗視野装置等を使用するもの</t>
    <phoneticPr fontId="1"/>
  </si>
  <si>
    <t>日本臨床検査医学会、日本臨床微生物学会</t>
    <phoneticPr fontId="1"/>
  </si>
  <si>
    <t>017 1</t>
    <phoneticPr fontId="1"/>
  </si>
  <si>
    <t>細菌培養同定検査　嫌気性培養加算</t>
    <phoneticPr fontId="1"/>
  </si>
  <si>
    <t>０１８注１</t>
    <phoneticPr fontId="1"/>
  </si>
  <si>
    <t>酵母様真菌薬剤感受性検査</t>
    <phoneticPr fontId="1"/>
  </si>
  <si>
    <t>019-2</t>
    <phoneticPr fontId="1"/>
  </si>
  <si>
    <t>外来迅速検体検査加算</t>
    <phoneticPr fontId="1"/>
  </si>
  <si>
    <t>６　その他（１～５のいずれも該当しない）</t>
    <phoneticPr fontId="1"/>
  </si>
  <si>
    <t>二次性骨折予防継続管理料：対象疾患の拡大</t>
    <phoneticPr fontId="1"/>
  </si>
  <si>
    <t>日本臨床整形外科学会</t>
    <phoneticPr fontId="1"/>
  </si>
  <si>
    <t>日本整形外科学会　日本腰痛学会　日本骨粗鬆症学会</t>
    <phoneticPr fontId="1"/>
  </si>
  <si>
    <t>001-34</t>
    <phoneticPr fontId="1"/>
  </si>
  <si>
    <t>運動量増加機器加算の適応拡大</t>
    <phoneticPr fontId="1"/>
  </si>
  <si>
    <t>日本整形外科学会、日本腰痛学会、日本運動器科学会</t>
    <phoneticPr fontId="1"/>
  </si>
  <si>
    <t>H003-2</t>
    <phoneticPr fontId="1"/>
  </si>
  <si>
    <t>再診時、他医で撮影したMRI、CT読影料の算定</t>
    <phoneticPr fontId="1"/>
  </si>
  <si>
    <t>203</t>
    <phoneticPr fontId="1"/>
  </si>
  <si>
    <t>運動器リハビリテーション（Ⅰ）の点数の適正評価</t>
    <phoneticPr fontId="1"/>
  </si>
  <si>
    <t>日本腰痛学会、日本運動器科学会</t>
    <phoneticPr fontId="1"/>
  </si>
  <si>
    <t>002-1</t>
    <phoneticPr fontId="1"/>
  </si>
  <si>
    <t>運動器リハビリテーション急性増悪の定義の変更</t>
    <phoneticPr fontId="1"/>
  </si>
  <si>
    <t>日本整形外科学会　日本腰痛学会　日本運動器科学会</t>
    <phoneticPr fontId="1"/>
  </si>
  <si>
    <t>H002</t>
    <phoneticPr fontId="1"/>
  </si>
  <si>
    <t>薬疹発症リスク判定目的のHLA遺伝子検査</t>
    <phoneticPr fontId="1"/>
  </si>
  <si>
    <t>日本臨床薬理学会</t>
    <phoneticPr fontId="1"/>
  </si>
  <si>
    <t>日本TDM学会、日本人類遺伝学会、日本痛風・尿酸核酸学会</t>
    <phoneticPr fontId="1"/>
  </si>
  <si>
    <t>CYP2C19遺伝子多型検査</t>
    <phoneticPr fontId="1"/>
  </si>
  <si>
    <t>日本TDM学会、日本人類遺伝学会、日本臨床精神神経薬理学会</t>
    <phoneticPr fontId="1"/>
  </si>
  <si>
    <t>資料：3
添付：1</t>
    <rPh sb="0" eb="2">
      <t>シリョウ</t>
    </rPh>
    <rPh sb="5" eb="7">
      <t>テンプ</t>
    </rPh>
    <phoneticPr fontId="1"/>
  </si>
  <si>
    <t>遠隔連携遺伝性腫瘍カウンセリング加算</t>
    <phoneticPr fontId="1"/>
  </si>
  <si>
    <t>日本遺伝カウンセリング学会</t>
    <phoneticPr fontId="1"/>
  </si>
  <si>
    <t>日本人類遺伝学会、日本遺伝子診療学会、日本遺伝性腫瘍学会、日本癌治療学会、日本臨床腫瘍学会、日本産科婦人科学会、日本婦人科腫瘍学会、日本泌尿器科学会、日本膵臓学会、日本乳癌学会</t>
    <phoneticPr fontId="1"/>
  </si>
  <si>
    <t>遺伝カウンセリングの医学的管理区分への変更</t>
    <phoneticPr fontId="1"/>
  </si>
  <si>
    <t>006-4</t>
    <phoneticPr fontId="1"/>
  </si>
  <si>
    <t>資料：3</t>
    <rPh sb="0" eb="2">
      <t>シリョウ</t>
    </rPh>
    <phoneticPr fontId="1"/>
  </si>
  <si>
    <t>遠隔連携遺伝カウンセリングの難病限定の解除</t>
    <phoneticPr fontId="1"/>
  </si>
  <si>
    <t>D006－18, D004-2（悪性腫瘍組織検査の「１」のうち、マイクロサテライト不安定性検査（リンチ症候群の診断の補助に用いる場合に限る))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</si>
</sst>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numFmt numFmtId="177" formatCode="0_);[Red]\(0\)"/>
    <numFmt numFmtId="178" formatCode="00"/>
    <numFmt numFmtId="179" formatCode="0_ "/>
  </numFmts>
  <fonts count="2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font>
    <font>
      <sz val="20"/>
      <color theme="1"/>
      <name val="ＭＳ Ｐゴシック"/>
      <family val="3"/>
      <charset val="128"/>
      <scheme val="minor"/>
    </font>
    <font>
      <b/>
      <sz val="11"/>
      <name val="ＭＳ Ｐゴシック"/>
      <family val="2"/>
      <scheme val="minor"/>
    </font>
    <font>
      <b/>
      <sz val="11"/>
      <name val="ＭＳ Ｐゴシック"/>
      <family val="3"/>
      <charset val="128"/>
      <scheme val="minor"/>
    </font>
    <font>
      <b/>
      <sz val="16"/>
      <name val="BIZ UDP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b/>
      <sz val="14"/>
      <name val="BIZ UDPゴシック"/>
      <family val="3"/>
      <charset val="128"/>
    </font>
    <font>
      <b/>
      <sz val="12"/>
      <name val="BIZ UDPゴシック"/>
      <family val="3"/>
      <charset val="128"/>
    </font>
    <font>
      <b/>
      <sz val="11"/>
      <color theme="1"/>
      <name val="BIZ UDPゴシック"/>
      <family val="3"/>
      <charset val="128"/>
    </font>
    <font>
      <b/>
      <sz val="12"/>
      <color theme="1"/>
      <name val="BIZ UDP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scheme val="minor"/>
    </font>
    <font>
      <sz val="11"/>
      <name val="ＭＳ Ｐゴシック"/>
      <family val="3"/>
      <charset val="128"/>
      <scheme val="minor"/>
    </font>
    <font>
      <i/>
      <sz val="11"/>
      <color theme="1"/>
      <name val="ＭＳ Ｐゴシック"/>
      <family val="3"/>
      <charset val="128"/>
      <scheme val="minor"/>
    </font>
  </fonts>
  <fills count="14">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theme="6" tint="0.79998168889431442"/>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indexed="64"/>
      </top>
      <bottom/>
      <diagonal/>
    </border>
    <border diagonalDown="1">
      <left style="thin">
        <color rgb="FF000000"/>
      </left>
      <right/>
      <top style="thin">
        <color rgb="FF000000"/>
      </top>
      <bottom/>
      <diagonal style="thin">
        <color indexed="64"/>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ouble">
        <color indexed="64"/>
      </left>
      <right style="thin">
        <color indexed="64"/>
      </right>
      <top style="thin">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ouble">
        <color indexed="64"/>
      </left>
      <right style="thin">
        <color indexed="64"/>
      </right>
      <top style="thin">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rgb="FF000000"/>
      </left>
      <right/>
      <top style="thin">
        <color rgb="FF000000"/>
      </top>
      <bottom style="thin">
        <color rgb="FF000000"/>
      </bottom>
      <diagonal/>
    </border>
  </borders>
  <cellStyleXfs count="5">
    <xf numFmtId="0" fontId="0" fillId="0" borderId="0"/>
    <xf numFmtId="0" fontId="2" fillId="0" borderId="0">
      <alignment vertical="center"/>
    </xf>
    <xf numFmtId="0" fontId="2" fillId="0" borderId="0"/>
    <xf numFmtId="0" fontId="4" fillId="0" borderId="0">
      <alignment vertical="center"/>
    </xf>
    <xf numFmtId="9" fontId="2" fillId="0" borderId="0" applyFont="0" applyFill="0" applyBorder="0" applyAlignment="0" applyProtection="0">
      <alignment vertical="center"/>
    </xf>
  </cellStyleXfs>
  <cellXfs count="125">
    <xf numFmtId="0" fontId="0" fillId="0" borderId="0" xfId="0"/>
    <xf numFmtId="0" fontId="0" fillId="0" borderId="0" xfId="0" applyAlignment="1">
      <alignment vertical="center"/>
    </xf>
    <xf numFmtId="0" fontId="0" fillId="0" borderId="0" xfId="0" applyAlignment="1">
      <alignment horizontal="center" vertical="center"/>
    </xf>
    <xf numFmtId="0" fontId="7" fillId="6" borderId="7" xfId="0" applyFont="1" applyFill="1" applyBorder="1" applyAlignment="1">
      <alignment horizontal="center" vertical="center"/>
    </xf>
    <xf numFmtId="0" fontId="8" fillId="6" borderId="8" xfId="0" applyFont="1" applyFill="1" applyBorder="1" applyAlignment="1">
      <alignment horizontal="center" vertical="center" wrapText="1"/>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0" fillId="0" borderId="2" xfId="0" applyBorder="1" applyAlignment="1">
      <alignment horizontal="center" vertical="center"/>
    </xf>
    <xf numFmtId="0" fontId="0" fillId="6" borderId="10" xfId="0" applyFill="1" applyBorder="1" applyAlignment="1">
      <alignment horizontal="center" vertical="center"/>
    </xf>
    <xf numFmtId="178" fontId="0" fillId="0" borderId="2" xfId="0" applyNumberFormat="1" applyBorder="1" applyAlignment="1">
      <alignment horizontal="center" vertical="center"/>
    </xf>
    <xf numFmtId="0" fontId="0" fillId="0" borderId="2" xfId="0" applyBorder="1" applyAlignment="1" applyProtection="1">
      <alignment vertical="center"/>
      <protection locked="0"/>
    </xf>
    <xf numFmtId="0" fontId="0" fillId="0" borderId="2" xfId="0" applyBorder="1" applyAlignment="1" applyProtection="1">
      <alignment vertical="center" wrapText="1"/>
      <protection locked="0"/>
    </xf>
    <xf numFmtId="0" fontId="7" fillId="8" borderId="7" xfId="0" applyFont="1" applyFill="1" applyBorder="1" applyAlignment="1">
      <alignment horizontal="center" vertical="center"/>
    </xf>
    <xf numFmtId="0" fontId="0" fillId="8" borderId="10" xfId="0" applyFill="1" applyBorder="1" applyAlignment="1">
      <alignment horizontal="center" vertical="center"/>
    </xf>
    <xf numFmtId="0" fontId="8" fillId="8" borderId="8" xfId="0" applyFont="1" applyFill="1" applyBorder="1" applyAlignment="1">
      <alignment horizontal="center" vertical="center" wrapText="1"/>
    </xf>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0" fontId="7" fillId="4" borderId="7" xfId="0" applyFont="1" applyFill="1" applyBorder="1" applyAlignment="1">
      <alignment horizontal="center" vertical="center"/>
    </xf>
    <xf numFmtId="0" fontId="0" fillId="4" borderId="10" xfId="0" applyFill="1" applyBorder="1" applyAlignment="1">
      <alignment horizontal="center" vertical="center"/>
    </xf>
    <xf numFmtId="0" fontId="8" fillId="4" borderId="8" xfId="0" applyFont="1" applyFill="1" applyBorder="1" applyAlignment="1">
      <alignment horizontal="center" vertical="center" wrapText="1"/>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7" fillId="10" borderId="7" xfId="0" applyFont="1" applyFill="1" applyBorder="1" applyAlignment="1">
      <alignment horizontal="center" vertical="center"/>
    </xf>
    <xf numFmtId="0" fontId="0" fillId="10" borderId="10" xfId="0" applyFill="1" applyBorder="1" applyAlignment="1">
      <alignment horizontal="center" vertical="center"/>
    </xf>
    <xf numFmtId="0" fontId="8" fillId="10" borderId="8" xfId="0" applyFont="1" applyFill="1" applyBorder="1" applyAlignment="1">
      <alignment horizontal="center" vertical="center" wrapText="1"/>
    </xf>
    <xf numFmtId="0" fontId="8" fillId="10" borderId="8" xfId="0" applyFont="1" applyFill="1" applyBorder="1" applyAlignment="1">
      <alignment horizontal="center" vertical="center"/>
    </xf>
    <xf numFmtId="0" fontId="8" fillId="10" borderId="9" xfId="0" applyFont="1" applyFill="1" applyBorder="1" applyAlignment="1">
      <alignment horizontal="center" vertical="center"/>
    </xf>
    <xf numFmtId="0" fontId="5" fillId="0" borderId="12" xfId="3" applyFont="1" applyBorder="1" applyAlignment="1">
      <alignment horizontal="center" vertical="center"/>
    </xf>
    <xf numFmtId="49" fontId="5" fillId="0" borderId="12" xfId="3" applyNumberFormat="1" applyFont="1" applyBorder="1" applyAlignment="1">
      <alignment horizontal="center" vertical="center"/>
    </xf>
    <xf numFmtId="179" fontId="0" fillId="0" borderId="2" xfId="0" applyNumberFormat="1" applyBorder="1" applyAlignment="1">
      <alignment horizontal="center" vertical="center"/>
    </xf>
    <xf numFmtId="0" fontId="0" fillId="0" borderId="2" xfId="0" applyBorder="1" applyAlignment="1" applyProtection="1">
      <alignment horizontal="center" vertical="center" wrapText="1"/>
      <protection locked="0"/>
    </xf>
    <xf numFmtId="0" fontId="0" fillId="10" borderId="13" xfId="0" applyFill="1" applyBorder="1" applyAlignment="1">
      <alignment horizontal="center" vertical="center"/>
    </xf>
    <xf numFmtId="0" fontId="0" fillId="0" borderId="0" xfId="0" applyAlignment="1">
      <alignment vertical="center" wrapText="1"/>
    </xf>
    <xf numFmtId="0" fontId="0" fillId="0" borderId="2" xfId="0" applyBorder="1" applyAlignment="1">
      <alignment horizontal="center" vertical="center" wrapText="1"/>
    </xf>
    <xf numFmtId="49" fontId="0" fillId="0" borderId="2" xfId="0" applyNumberFormat="1" applyBorder="1" applyAlignment="1" applyProtection="1">
      <alignment horizontal="center" vertical="center" wrapText="1"/>
      <protection locked="0"/>
    </xf>
    <xf numFmtId="0" fontId="0" fillId="0" borderId="2" xfId="0" applyBorder="1" applyAlignment="1">
      <alignment vertical="center" wrapText="1"/>
    </xf>
    <xf numFmtId="0" fontId="0" fillId="0" borderId="2" xfId="0" applyBorder="1" applyAlignment="1">
      <alignment vertical="center"/>
    </xf>
    <xf numFmtId="0" fontId="0" fillId="0" borderId="6" xfId="0" applyBorder="1" applyAlignment="1" applyProtection="1">
      <alignment vertical="center"/>
      <protection locked="0"/>
    </xf>
    <xf numFmtId="0" fontId="10" fillId="0" borderId="0" xfId="1" applyFont="1">
      <alignment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12" fillId="0" borderId="0" xfId="1" applyFont="1">
      <alignment vertical="center"/>
    </xf>
    <xf numFmtId="0" fontId="11" fillId="0" borderId="18" xfId="0" applyFont="1" applyBorder="1" applyAlignment="1">
      <alignment horizontal="center" vertical="center"/>
    </xf>
    <xf numFmtId="0" fontId="11" fillId="0" borderId="0" xfId="0" applyFont="1" applyAlignment="1">
      <alignment vertical="center"/>
    </xf>
    <xf numFmtId="0" fontId="10" fillId="0" borderId="0" xfId="1" applyFont="1" applyAlignment="1">
      <alignment horizontal="center" vertical="center"/>
    </xf>
    <xf numFmtId="0" fontId="0" fillId="12" borderId="6" xfId="0" applyFill="1" applyBorder="1" applyAlignment="1" applyProtection="1">
      <alignment vertical="center"/>
      <protection locked="0"/>
    </xf>
    <xf numFmtId="0" fontId="0" fillId="12" borderId="0" xfId="0" applyFill="1" applyAlignment="1">
      <alignment vertical="center"/>
    </xf>
    <xf numFmtId="0" fontId="0" fillId="12" borderId="6" xfId="0" applyFill="1" applyBorder="1" applyAlignment="1" applyProtection="1">
      <alignment vertical="center" wrapText="1"/>
      <protection locked="0"/>
    </xf>
    <xf numFmtId="177" fontId="14" fillId="0" borderId="1" xfId="3" applyNumberFormat="1" applyFont="1" applyBorder="1" applyAlignment="1">
      <alignment horizontal="center" vertical="center"/>
    </xf>
    <xf numFmtId="176" fontId="11" fillId="0" borderId="0" xfId="0" applyNumberFormat="1" applyFont="1" applyAlignment="1">
      <alignment vertical="center"/>
    </xf>
    <xf numFmtId="0" fontId="0" fillId="0" borderId="2" xfId="0" applyFill="1" applyBorder="1" applyAlignment="1" applyProtection="1">
      <alignment vertical="center" wrapText="1"/>
      <protection locked="0"/>
    </xf>
    <xf numFmtId="0" fontId="0" fillId="0" borderId="2" xfId="0" applyFill="1" applyBorder="1" applyAlignment="1">
      <alignment horizontal="center" vertical="center"/>
    </xf>
    <xf numFmtId="49" fontId="0" fillId="0" borderId="2" xfId="0" applyNumberFormat="1" applyBorder="1" applyAlignment="1">
      <alignment vertical="center" wrapText="1"/>
    </xf>
    <xf numFmtId="0" fontId="11" fillId="11" borderId="2" xfId="1" applyFont="1" applyFill="1" applyBorder="1" applyAlignment="1">
      <alignment horizontal="center" vertical="center"/>
    </xf>
    <xf numFmtId="0" fontId="11" fillId="11" borderId="19" xfId="1" applyFont="1" applyFill="1" applyBorder="1" applyAlignment="1">
      <alignment horizontal="center" vertical="center"/>
    </xf>
    <xf numFmtId="49" fontId="4" fillId="0" borderId="20" xfId="3" applyNumberFormat="1" applyFont="1" applyFill="1" applyBorder="1" applyAlignment="1">
      <alignment horizontal="center" vertical="center"/>
    </xf>
    <xf numFmtId="0" fontId="19" fillId="0" borderId="21" xfId="2" applyNumberFormat="1" applyFont="1" applyFill="1" applyBorder="1" applyAlignment="1">
      <alignment horizontal="left" vertical="center" shrinkToFit="1"/>
    </xf>
    <xf numFmtId="0" fontId="4" fillId="0" borderId="21" xfId="0" applyFont="1" applyFill="1" applyBorder="1" applyAlignment="1">
      <alignment horizontal="center"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49" fontId="4" fillId="0" borderId="23" xfId="3" applyNumberFormat="1" applyFont="1" applyFill="1" applyBorder="1" applyAlignment="1">
      <alignment horizontal="center" vertical="center"/>
    </xf>
    <xf numFmtId="0" fontId="19" fillId="0" borderId="24" xfId="2" applyNumberFormat="1" applyFont="1" applyFill="1" applyBorder="1" applyAlignment="1">
      <alignment horizontal="left" vertical="center" shrinkToFit="1"/>
    </xf>
    <xf numFmtId="0" fontId="4" fillId="0" borderId="24" xfId="0" applyFont="1" applyFill="1" applyBorder="1" applyAlignment="1">
      <alignment horizontal="center"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23"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vertical="center"/>
    </xf>
    <xf numFmtId="0" fontId="4" fillId="0" borderId="27" xfId="0" applyFont="1" applyFill="1" applyBorder="1" applyAlignment="1">
      <alignment horizontal="center" vertical="center"/>
    </xf>
    <xf numFmtId="0" fontId="20" fillId="0" borderId="27" xfId="1" applyFont="1" applyFill="1" applyBorder="1">
      <alignment vertical="center"/>
    </xf>
    <xf numFmtId="0" fontId="20" fillId="0" borderId="28" xfId="1" applyFont="1" applyFill="1" applyBorder="1">
      <alignment vertical="center"/>
    </xf>
    <xf numFmtId="49" fontId="17" fillId="0" borderId="23" xfId="3" applyNumberFormat="1" applyFont="1" applyBorder="1" applyAlignment="1">
      <alignment horizontal="center" vertical="center"/>
    </xf>
    <xf numFmtId="0" fontId="18" fillId="0" borderId="24" xfId="2" applyNumberFormat="1" applyFont="1" applyBorder="1" applyAlignment="1">
      <alignment horizontal="left" vertical="center" shrinkToFit="1"/>
    </xf>
    <xf numFmtId="176" fontId="14" fillId="4" borderId="24" xfId="3" applyNumberFormat="1" applyFont="1" applyFill="1" applyBorder="1" applyAlignment="1">
      <alignment horizontal="center" vertical="center"/>
    </xf>
    <xf numFmtId="176" fontId="14" fillId="0" borderId="24" xfId="3" applyNumberFormat="1"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vertical="center"/>
    </xf>
    <xf numFmtId="176" fontId="14" fillId="12" borderId="24" xfId="3" applyNumberFormat="1"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vertical="center"/>
    </xf>
    <xf numFmtId="176" fontId="14" fillId="0" borderId="31" xfId="3" applyNumberFormat="1" applyFont="1" applyBorder="1" applyAlignment="1">
      <alignment horizontal="center" vertical="center"/>
    </xf>
    <xf numFmtId="176" fontId="14" fillId="12" borderId="31" xfId="3" applyNumberFormat="1" applyFont="1" applyFill="1" applyBorder="1" applyAlignment="1">
      <alignment horizontal="center" vertical="center"/>
    </xf>
    <xf numFmtId="176" fontId="14" fillId="0" borderId="33" xfId="3" applyNumberFormat="1" applyFont="1" applyBorder="1" applyAlignment="1">
      <alignment horizontal="center" vertical="center"/>
    </xf>
    <xf numFmtId="176" fontId="14" fillId="12" borderId="33" xfId="3" applyNumberFormat="1" applyFont="1" applyFill="1" applyBorder="1" applyAlignment="1">
      <alignment horizontal="center" vertical="center"/>
    </xf>
    <xf numFmtId="0" fontId="0" fillId="8" borderId="34" xfId="0" applyFill="1" applyBorder="1" applyAlignment="1">
      <alignment horizontal="center" vertical="center"/>
    </xf>
    <xf numFmtId="0" fontId="0" fillId="13" borderId="23" xfId="0" applyFont="1" applyFill="1" applyBorder="1" applyAlignment="1">
      <alignment horizontal="center" vertical="center"/>
    </xf>
    <xf numFmtId="0" fontId="0" fillId="13" borderId="24" xfId="0" applyFont="1" applyFill="1" applyBorder="1" applyAlignment="1">
      <alignment vertical="center"/>
    </xf>
    <xf numFmtId="176" fontId="14" fillId="5" borderId="24" xfId="3" applyNumberFormat="1" applyFont="1" applyFill="1" applyBorder="1" applyAlignment="1">
      <alignment horizontal="center" vertical="center"/>
    </xf>
    <xf numFmtId="49" fontId="17" fillId="5" borderId="20" xfId="3" applyNumberFormat="1" applyFont="1" applyFill="1" applyBorder="1" applyAlignment="1">
      <alignment horizontal="center" vertical="center"/>
    </xf>
    <xf numFmtId="0" fontId="18" fillId="5" borderId="21" xfId="2" applyNumberFormat="1" applyFont="1" applyFill="1" applyBorder="1" applyAlignment="1">
      <alignment horizontal="left" vertical="center" shrinkToFit="1"/>
    </xf>
    <xf numFmtId="176" fontId="14" fillId="5" borderId="21" xfId="3" applyNumberFormat="1" applyFont="1" applyFill="1" applyBorder="1" applyAlignment="1">
      <alignment horizontal="center" vertical="center"/>
    </xf>
    <xf numFmtId="176" fontId="14" fillId="5" borderId="30" xfId="3" applyNumberFormat="1" applyFont="1" applyFill="1" applyBorder="1" applyAlignment="1">
      <alignment horizontal="center" vertical="center"/>
    </xf>
    <xf numFmtId="176" fontId="14" fillId="5" borderId="32" xfId="3" applyNumberFormat="1" applyFont="1" applyFill="1" applyBorder="1" applyAlignment="1">
      <alignment horizontal="center" vertical="center"/>
    </xf>
    <xf numFmtId="49" fontId="15" fillId="0" borderId="4" xfId="3" applyNumberFormat="1" applyFont="1" applyBorder="1" applyAlignment="1">
      <alignment horizontal="center" vertical="center"/>
    </xf>
    <xf numFmtId="0" fontId="15" fillId="0" borderId="1" xfId="3" applyFont="1" applyBorder="1" applyAlignment="1">
      <alignment horizontal="center" vertical="center"/>
    </xf>
    <xf numFmtId="176" fontId="16" fillId="0" borderId="1" xfId="3" applyNumberFormat="1" applyFont="1" applyBorder="1" applyAlignment="1">
      <alignment horizontal="center" vertical="center"/>
    </xf>
    <xf numFmtId="176" fontId="14" fillId="0" borderId="1" xfId="3" applyNumberFormat="1" applyFont="1" applyBorder="1" applyAlignment="1">
      <alignment horizontal="center" vertical="center"/>
    </xf>
    <xf numFmtId="176" fontId="14" fillId="0" borderId="5" xfId="3" applyNumberFormat="1" applyFont="1" applyBorder="1" applyAlignment="1">
      <alignment horizontal="center" vertical="center"/>
    </xf>
    <xf numFmtId="176" fontId="14" fillId="0" borderId="29" xfId="3" applyNumberFormat="1" applyFont="1" applyBorder="1" applyAlignment="1">
      <alignment horizontal="center" vertical="center"/>
    </xf>
    <xf numFmtId="49" fontId="17" fillId="5" borderId="23" xfId="3" applyNumberFormat="1" applyFont="1" applyFill="1" applyBorder="1" applyAlignment="1">
      <alignment horizontal="center" vertical="center"/>
    </xf>
    <xf numFmtId="0" fontId="18" fillId="5" borderId="24" xfId="2" applyNumberFormat="1" applyFont="1" applyFill="1" applyBorder="1" applyAlignment="1">
      <alignment horizontal="left" vertical="center" shrinkToFit="1"/>
    </xf>
    <xf numFmtId="176" fontId="14" fillId="5" borderId="31" xfId="3" applyNumberFormat="1" applyFont="1" applyFill="1" applyBorder="1" applyAlignment="1">
      <alignment horizontal="center" vertical="center"/>
    </xf>
    <xf numFmtId="176" fontId="14" fillId="5" borderId="33" xfId="3" applyNumberFormat="1" applyFont="1" applyFill="1" applyBorder="1" applyAlignment="1">
      <alignment horizontal="center" vertical="center"/>
    </xf>
    <xf numFmtId="176" fontId="14" fillId="5" borderId="1" xfId="3" applyNumberFormat="1" applyFont="1" applyFill="1" applyBorder="1" applyAlignment="1">
      <alignment horizontal="center" vertical="center"/>
    </xf>
    <xf numFmtId="176" fontId="14" fillId="0" borderId="24" xfId="3" applyNumberFormat="1" applyFont="1" applyFill="1" applyBorder="1" applyAlignment="1">
      <alignment horizontal="center" vertical="center"/>
    </xf>
    <xf numFmtId="176" fontId="14" fillId="0" borderId="27" xfId="3" applyNumberFormat="1" applyFont="1" applyFill="1" applyBorder="1" applyAlignment="1">
      <alignment horizontal="center" vertical="center"/>
    </xf>
    <xf numFmtId="176" fontId="14" fillId="0" borderId="33" xfId="3" applyNumberFormat="1" applyFont="1" applyFill="1" applyBorder="1" applyAlignment="1">
      <alignment horizontal="center" vertical="center"/>
    </xf>
    <xf numFmtId="0" fontId="4" fillId="0" borderId="2" xfId="0" applyFont="1" applyBorder="1" applyAlignment="1">
      <alignment vertical="center" wrapText="1"/>
    </xf>
    <xf numFmtId="49" fontId="0" fillId="0" borderId="2" xfId="0" quotePrefix="1" applyNumberFormat="1" applyBorder="1" applyAlignment="1">
      <alignment vertical="center" wrapText="1"/>
    </xf>
    <xf numFmtId="0" fontId="9" fillId="0" borderId="0" xfId="1" applyFont="1" applyAlignment="1">
      <alignment horizontal="center" vertical="center"/>
    </xf>
    <xf numFmtId="0" fontId="10" fillId="0" borderId="11" xfId="1" applyFont="1" applyBorder="1" applyAlignment="1">
      <alignment horizontal="right" vertical="center"/>
    </xf>
    <xf numFmtId="49" fontId="13" fillId="5" borderId="1" xfId="3" applyNumberFormat="1" applyFont="1" applyFill="1" applyBorder="1" applyAlignment="1">
      <alignment horizontal="center" vertical="center"/>
    </xf>
    <xf numFmtId="49" fontId="14" fillId="5" borderId="1" xfId="3" applyNumberFormat="1"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xf>
    <xf numFmtId="0" fontId="6" fillId="7" borderId="3"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6" fillId="9" borderId="14"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9" borderId="16" xfId="0" applyFont="1" applyFill="1" applyBorder="1" applyAlignment="1">
      <alignment horizontal="center" vertical="center" wrapText="1"/>
    </xf>
  </cellXfs>
  <cellStyles count="5">
    <cellStyle name="パーセント 2" xfId="4"/>
    <cellStyle name="標準" xfId="0" builtinId="0"/>
    <cellStyle name="標準 2" xfId="1"/>
    <cellStyle name="標準 2 2" xfId="3"/>
    <cellStyle name="標準_Sheet1" xfId="2"/>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s>
  <tableStyles count="0" defaultTableStyle="TableStyleMedium2" defaultPivotStyle="PivotStyleMedium9"/>
  <colors>
    <mruColors>
      <color rgb="FFFFCC00"/>
      <color rgb="FFFFE7FF"/>
      <color rgb="FFFFFFE5"/>
      <color rgb="FF33CC33"/>
      <color rgb="FF66FF66"/>
      <color rgb="FF00FF00"/>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5"/>
  <sheetViews>
    <sheetView zoomScale="90" zoomScaleNormal="90" workbookViewId="0">
      <selection activeCell="H14" sqref="H14"/>
    </sheetView>
  </sheetViews>
  <sheetFormatPr defaultRowHeight="12.6" x14ac:dyDescent="0.2"/>
  <cols>
    <col min="1" max="1" width="8.6640625" style="44" customWidth="1"/>
    <col min="2" max="2" width="47.109375" style="38" customWidth="1"/>
    <col min="3" max="3" width="9" style="38"/>
    <col min="4" max="4" width="47.109375" style="38" customWidth="1"/>
    <col min="5" max="5" width="9" style="38"/>
    <col min="6" max="6" width="47.109375" style="38" customWidth="1"/>
    <col min="7" max="255" width="9" style="38"/>
    <col min="256" max="256" width="8.6640625" style="38" customWidth="1"/>
    <col min="257" max="257" width="47.109375" style="38" customWidth="1"/>
    <col min="258" max="511" width="9" style="38"/>
    <col min="512" max="512" width="8.6640625" style="38" customWidth="1"/>
    <col min="513" max="513" width="47.109375" style="38" customWidth="1"/>
    <col min="514" max="767" width="9" style="38"/>
    <col min="768" max="768" width="8.6640625" style="38" customWidth="1"/>
    <col min="769" max="769" width="47.109375" style="38" customWidth="1"/>
    <col min="770" max="1023" width="9" style="38"/>
    <col min="1024" max="1024" width="8.6640625" style="38" customWidth="1"/>
    <col min="1025" max="1025" width="47.109375" style="38" customWidth="1"/>
    <col min="1026" max="1279" width="9" style="38"/>
    <col min="1280" max="1280" width="8.6640625" style="38" customWidth="1"/>
    <col min="1281" max="1281" width="47.109375" style="38" customWidth="1"/>
    <col min="1282" max="1535" width="9" style="38"/>
    <col min="1536" max="1536" width="8.6640625" style="38" customWidth="1"/>
    <col min="1537" max="1537" width="47.109375" style="38" customWidth="1"/>
    <col min="1538" max="1791" width="9" style="38"/>
    <col min="1792" max="1792" width="8.6640625" style="38" customWidth="1"/>
    <col min="1793" max="1793" width="47.109375" style="38" customWidth="1"/>
    <col min="1794" max="2047" width="9" style="38"/>
    <col min="2048" max="2048" width="8.6640625" style="38" customWidth="1"/>
    <col min="2049" max="2049" width="47.109375" style="38" customWidth="1"/>
    <col min="2050" max="2303" width="9" style="38"/>
    <col min="2304" max="2304" width="8.6640625" style="38" customWidth="1"/>
    <col min="2305" max="2305" width="47.109375" style="38" customWidth="1"/>
    <col min="2306" max="2559" width="9" style="38"/>
    <col min="2560" max="2560" width="8.6640625" style="38" customWidth="1"/>
    <col min="2561" max="2561" width="47.109375" style="38" customWidth="1"/>
    <col min="2562" max="2815" width="9" style="38"/>
    <col min="2816" max="2816" width="8.6640625" style="38" customWidth="1"/>
    <col min="2817" max="2817" width="47.109375" style="38" customWidth="1"/>
    <col min="2818" max="3071" width="9" style="38"/>
    <col min="3072" max="3072" width="8.6640625" style="38" customWidth="1"/>
    <col min="3073" max="3073" width="47.109375" style="38" customWidth="1"/>
    <col min="3074" max="3327" width="9" style="38"/>
    <col min="3328" max="3328" width="8.6640625" style="38" customWidth="1"/>
    <col min="3329" max="3329" width="47.109375" style="38" customWidth="1"/>
    <col min="3330" max="3583" width="9" style="38"/>
    <col min="3584" max="3584" width="8.6640625" style="38" customWidth="1"/>
    <col min="3585" max="3585" width="47.109375" style="38" customWidth="1"/>
    <col min="3586" max="3839" width="9" style="38"/>
    <col min="3840" max="3840" width="8.6640625" style="38" customWidth="1"/>
    <col min="3841" max="3841" width="47.109375" style="38" customWidth="1"/>
    <col min="3842" max="4095" width="9" style="38"/>
    <col min="4096" max="4096" width="8.6640625" style="38" customWidth="1"/>
    <col min="4097" max="4097" width="47.109375" style="38" customWidth="1"/>
    <col min="4098" max="4351" width="9" style="38"/>
    <col min="4352" max="4352" width="8.6640625" style="38" customWidth="1"/>
    <col min="4353" max="4353" width="47.109375" style="38" customWidth="1"/>
    <col min="4354" max="4607" width="9" style="38"/>
    <col min="4608" max="4608" width="8.6640625" style="38" customWidth="1"/>
    <col min="4609" max="4609" width="47.109375" style="38" customWidth="1"/>
    <col min="4610" max="4863" width="9" style="38"/>
    <col min="4864" max="4864" width="8.6640625" style="38" customWidth="1"/>
    <col min="4865" max="4865" width="47.109375" style="38" customWidth="1"/>
    <col min="4866" max="5119" width="9" style="38"/>
    <col min="5120" max="5120" width="8.6640625" style="38" customWidth="1"/>
    <col min="5121" max="5121" width="47.109375" style="38" customWidth="1"/>
    <col min="5122" max="5375" width="9" style="38"/>
    <col min="5376" max="5376" width="8.6640625" style="38" customWidth="1"/>
    <col min="5377" max="5377" width="47.109375" style="38" customWidth="1"/>
    <col min="5378" max="5631" width="9" style="38"/>
    <col min="5632" max="5632" width="8.6640625" style="38" customWidth="1"/>
    <col min="5633" max="5633" width="47.109375" style="38" customWidth="1"/>
    <col min="5634" max="5887" width="9" style="38"/>
    <col min="5888" max="5888" width="8.6640625" style="38" customWidth="1"/>
    <col min="5889" max="5889" width="47.109375" style="38" customWidth="1"/>
    <col min="5890" max="6143" width="9" style="38"/>
    <col min="6144" max="6144" width="8.6640625" style="38" customWidth="1"/>
    <col min="6145" max="6145" width="47.109375" style="38" customWidth="1"/>
    <col min="6146" max="6399" width="9" style="38"/>
    <col min="6400" max="6400" width="8.6640625" style="38" customWidth="1"/>
    <col min="6401" max="6401" width="47.109375" style="38" customWidth="1"/>
    <col min="6402" max="6655" width="9" style="38"/>
    <col min="6656" max="6656" width="8.6640625" style="38" customWidth="1"/>
    <col min="6657" max="6657" width="47.109375" style="38" customWidth="1"/>
    <col min="6658" max="6911" width="9" style="38"/>
    <col min="6912" max="6912" width="8.6640625" style="38" customWidth="1"/>
    <col min="6913" max="6913" width="47.109375" style="38" customWidth="1"/>
    <col min="6914" max="7167" width="9" style="38"/>
    <col min="7168" max="7168" width="8.6640625" style="38" customWidth="1"/>
    <col min="7169" max="7169" width="47.109375" style="38" customWidth="1"/>
    <col min="7170" max="7423" width="9" style="38"/>
    <col min="7424" max="7424" width="8.6640625" style="38" customWidth="1"/>
    <col min="7425" max="7425" width="47.109375" style="38" customWidth="1"/>
    <col min="7426" max="7679" width="9" style="38"/>
    <col min="7680" max="7680" width="8.6640625" style="38" customWidth="1"/>
    <col min="7681" max="7681" width="47.109375" style="38" customWidth="1"/>
    <col min="7682" max="7935" width="9" style="38"/>
    <col min="7936" max="7936" width="8.6640625" style="38" customWidth="1"/>
    <col min="7937" max="7937" width="47.109375" style="38" customWidth="1"/>
    <col min="7938" max="8191" width="9" style="38"/>
    <col min="8192" max="8192" width="8.6640625" style="38" customWidth="1"/>
    <col min="8193" max="8193" width="47.109375" style="38" customWidth="1"/>
    <col min="8194" max="8447" width="9" style="38"/>
    <col min="8448" max="8448" width="8.6640625" style="38" customWidth="1"/>
    <col min="8449" max="8449" width="47.109375" style="38" customWidth="1"/>
    <col min="8450" max="8703" width="9" style="38"/>
    <col min="8704" max="8704" width="8.6640625" style="38" customWidth="1"/>
    <col min="8705" max="8705" width="47.109375" style="38" customWidth="1"/>
    <col min="8706" max="8959" width="9" style="38"/>
    <col min="8960" max="8960" width="8.6640625" style="38" customWidth="1"/>
    <col min="8961" max="8961" width="47.109375" style="38" customWidth="1"/>
    <col min="8962" max="9215" width="9" style="38"/>
    <col min="9216" max="9216" width="8.6640625" style="38" customWidth="1"/>
    <col min="9217" max="9217" width="47.109375" style="38" customWidth="1"/>
    <col min="9218" max="9471" width="9" style="38"/>
    <col min="9472" max="9472" width="8.6640625" style="38" customWidth="1"/>
    <col min="9473" max="9473" width="47.109375" style="38" customWidth="1"/>
    <col min="9474" max="9727" width="9" style="38"/>
    <col min="9728" max="9728" width="8.6640625" style="38" customWidth="1"/>
    <col min="9729" max="9729" width="47.109375" style="38" customWidth="1"/>
    <col min="9730" max="9983" width="9" style="38"/>
    <col min="9984" max="9984" width="8.6640625" style="38" customWidth="1"/>
    <col min="9985" max="9985" width="47.109375" style="38" customWidth="1"/>
    <col min="9986" max="10239" width="9" style="38"/>
    <col min="10240" max="10240" width="8.6640625" style="38" customWidth="1"/>
    <col min="10241" max="10241" width="47.109375" style="38" customWidth="1"/>
    <col min="10242" max="10495" width="9" style="38"/>
    <col min="10496" max="10496" width="8.6640625" style="38" customWidth="1"/>
    <col min="10497" max="10497" width="47.109375" style="38" customWidth="1"/>
    <col min="10498" max="10751" width="9" style="38"/>
    <col min="10752" max="10752" width="8.6640625" style="38" customWidth="1"/>
    <col min="10753" max="10753" width="47.109375" style="38" customWidth="1"/>
    <col min="10754" max="11007" width="9" style="38"/>
    <col min="11008" max="11008" width="8.6640625" style="38" customWidth="1"/>
    <col min="11009" max="11009" width="47.109375" style="38" customWidth="1"/>
    <col min="11010" max="11263" width="9" style="38"/>
    <col min="11264" max="11264" width="8.6640625" style="38" customWidth="1"/>
    <col min="11265" max="11265" width="47.109375" style="38" customWidth="1"/>
    <col min="11266" max="11519" width="9" style="38"/>
    <col min="11520" max="11520" width="8.6640625" style="38" customWidth="1"/>
    <col min="11521" max="11521" width="47.109375" style="38" customWidth="1"/>
    <col min="11522" max="11775" width="9" style="38"/>
    <col min="11776" max="11776" width="8.6640625" style="38" customWidth="1"/>
    <col min="11777" max="11777" width="47.109375" style="38" customWidth="1"/>
    <col min="11778" max="12031" width="9" style="38"/>
    <col min="12032" max="12032" width="8.6640625" style="38" customWidth="1"/>
    <col min="12033" max="12033" width="47.109375" style="38" customWidth="1"/>
    <col min="12034" max="12287" width="9" style="38"/>
    <col min="12288" max="12288" width="8.6640625" style="38" customWidth="1"/>
    <col min="12289" max="12289" width="47.109375" style="38" customWidth="1"/>
    <col min="12290" max="12543" width="9" style="38"/>
    <col min="12544" max="12544" width="8.6640625" style="38" customWidth="1"/>
    <col min="12545" max="12545" width="47.109375" style="38" customWidth="1"/>
    <col min="12546" max="12799" width="9" style="38"/>
    <col min="12800" max="12800" width="8.6640625" style="38" customWidth="1"/>
    <col min="12801" max="12801" width="47.109375" style="38" customWidth="1"/>
    <col min="12802" max="13055" width="9" style="38"/>
    <col min="13056" max="13056" width="8.6640625" style="38" customWidth="1"/>
    <col min="13057" max="13057" width="47.109375" style="38" customWidth="1"/>
    <col min="13058" max="13311" width="9" style="38"/>
    <col min="13312" max="13312" width="8.6640625" style="38" customWidth="1"/>
    <col min="13313" max="13313" width="47.109375" style="38" customWidth="1"/>
    <col min="13314" max="13567" width="9" style="38"/>
    <col min="13568" max="13568" width="8.6640625" style="38" customWidth="1"/>
    <col min="13569" max="13569" width="47.109375" style="38" customWidth="1"/>
    <col min="13570" max="13823" width="9" style="38"/>
    <col min="13824" max="13824" width="8.6640625" style="38" customWidth="1"/>
    <col min="13825" max="13825" width="47.109375" style="38" customWidth="1"/>
    <col min="13826" max="14079" width="9" style="38"/>
    <col min="14080" max="14080" width="8.6640625" style="38" customWidth="1"/>
    <col min="14081" max="14081" width="47.109375" style="38" customWidth="1"/>
    <col min="14082" max="14335" width="9" style="38"/>
    <col min="14336" max="14336" width="8.6640625" style="38" customWidth="1"/>
    <col min="14337" max="14337" width="47.109375" style="38" customWidth="1"/>
    <col min="14338" max="14591" width="9" style="38"/>
    <col min="14592" max="14592" width="8.6640625" style="38" customWidth="1"/>
    <col min="14593" max="14593" width="47.109375" style="38" customWidth="1"/>
    <col min="14594" max="14847" width="9" style="38"/>
    <col min="14848" max="14848" width="8.6640625" style="38" customWidth="1"/>
    <col min="14849" max="14849" width="47.109375" style="38" customWidth="1"/>
    <col min="14850" max="15103" width="9" style="38"/>
    <col min="15104" max="15104" width="8.6640625" style="38" customWidth="1"/>
    <col min="15105" max="15105" width="47.109375" style="38" customWidth="1"/>
    <col min="15106" max="15359" width="9" style="38"/>
    <col min="15360" max="15360" width="8.6640625" style="38" customWidth="1"/>
    <col min="15361" max="15361" width="47.109375" style="38" customWidth="1"/>
    <col min="15362" max="15615" width="9" style="38"/>
    <col min="15616" max="15616" width="8.6640625" style="38" customWidth="1"/>
    <col min="15617" max="15617" width="47.109375" style="38" customWidth="1"/>
    <col min="15618" max="15871" width="9" style="38"/>
    <col min="15872" max="15872" width="8.6640625" style="38" customWidth="1"/>
    <col min="15873" max="15873" width="47.109375" style="38" customWidth="1"/>
    <col min="15874" max="16127" width="9" style="38"/>
    <col min="16128" max="16128" width="8.6640625" style="38" customWidth="1"/>
    <col min="16129" max="16129" width="47.109375" style="38" customWidth="1"/>
    <col min="16130" max="16384" width="9" style="38"/>
  </cols>
  <sheetData>
    <row r="1" spans="1:6" ht="18.600000000000001" x14ac:dyDescent="0.2">
      <c r="A1" s="109" t="s">
        <v>159</v>
      </c>
      <c r="B1" s="109"/>
      <c r="C1" s="109"/>
      <c r="D1" s="109"/>
      <c r="E1" s="109"/>
      <c r="F1" s="109"/>
    </row>
    <row r="2" spans="1:6" x14ac:dyDescent="0.2">
      <c r="A2" s="110" t="s">
        <v>150</v>
      </c>
      <c r="B2" s="110"/>
      <c r="C2" s="110"/>
      <c r="D2" s="110"/>
      <c r="E2" s="110"/>
      <c r="F2" s="110"/>
    </row>
    <row r="3" spans="1:6" ht="15.75" customHeight="1" x14ac:dyDescent="0.2">
      <c r="A3" s="53" t="s">
        <v>1</v>
      </c>
      <c r="B3" s="54" t="s">
        <v>2</v>
      </c>
      <c r="C3" s="53" t="s">
        <v>1</v>
      </c>
      <c r="D3" s="54" t="s">
        <v>2</v>
      </c>
      <c r="E3" s="53" t="s">
        <v>1</v>
      </c>
      <c r="F3" s="54" t="s">
        <v>2</v>
      </c>
    </row>
    <row r="4" spans="1:6" ht="15.75" customHeight="1" x14ac:dyDescent="0.2">
      <c r="A4" s="55">
        <v>201</v>
      </c>
      <c r="B4" s="56" t="s">
        <v>3</v>
      </c>
      <c r="C4" s="57">
        <v>250</v>
      </c>
      <c r="D4" s="58" t="s">
        <v>46</v>
      </c>
      <c r="E4" s="57">
        <v>299</v>
      </c>
      <c r="F4" s="59" t="s">
        <v>80</v>
      </c>
    </row>
    <row r="5" spans="1:6" ht="15.75" customHeight="1" x14ac:dyDescent="0.2">
      <c r="A5" s="60">
        <v>202</v>
      </c>
      <c r="B5" s="61" t="s">
        <v>4</v>
      </c>
      <c r="C5" s="62">
        <v>251</v>
      </c>
      <c r="D5" s="63" t="s">
        <v>48</v>
      </c>
      <c r="E5" s="62">
        <v>700</v>
      </c>
      <c r="F5" s="64" t="s">
        <v>125</v>
      </c>
    </row>
    <row r="6" spans="1:6" ht="15.75" customHeight="1" x14ac:dyDescent="0.2">
      <c r="A6" s="60">
        <v>203</v>
      </c>
      <c r="B6" s="61" t="s">
        <v>5</v>
      </c>
      <c r="C6" s="62">
        <v>252</v>
      </c>
      <c r="D6" s="63" t="s">
        <v>47</v>
      </c>
      <c r="E6" s="62">
        <v>701</v>
      </c>
      <c r="F6" s="64" t="s">
        <v>81</v>
      </c>
    </row>
    <row r="7" spans="1:6" ht="15.75" customHeight="1" x14ac:dyDescent="0.2">
      <c r="A7" s="65">
        <v>204</v>
      </c>
      <c r="B7" s="63" t="s">
        <v>6</v>
      </c>
      <c r="C7" s="62">
        <v>253</v>
      </c>
      <c r="D7" s="63" t="s">
        <v>49</v>
      </c>
      <c r="E7" s="62">
        <v>702</v>
      </c>
      <c r="F7" s="64" t="s">
        <v>82</v>
      </c>
    </row>
    <row r="8" spans="1:6" ht="15.75" customHeight="1" x14ac:dyDescent="0.2">
      <c r="A8" s="65">
        <v>205</v>
      </c>
      <c r="B8" s="63" t="s">
        <v>7</v>
      </c>
      <c r="C8" s="62">
        <v>254</v>
      </c>
      <c r="D8" s="63" t="s">
        <v>156</v>
      </c>
      <c r="E8" s="62">
        <v>703</v>
      </c>
      <c r="F8" s="64" t="s">
        <v>83</v>
      </c>
    </row>
    <row r="9" spans="1:6" ht="15.75" customHeight="1" x14ac:dyDescent="0.2">
      <c r="A9" s="65">
        <v>206</v>
      </c>
      <c r="B9" s="63" t="s">
        <v>8</v>
      </c>
      <c r="C9" s="62">
        <v>255</v>
      </c>
      <c r="D9" s="63" t="s">
        <v>50</v>
      </c>
      <c r="E9" s="62">
        <v>704</v>
      </c>
      <c r="F9" s="64" t="s">
        <v>84</v>
      </c>
    </row>
    <row r="10" spans="1:6" ht="15.75" customHeight="1" x14ac:dyDescent="0.2">
      <c r="A10" s="65">
        <v>207</v>
      </c>
      <c r="B10" s="63" t="s">
        <v>9</v>
      </c>
      <c r="C10" s="62">
        <v>256</v>
      </c>
      <c r="D10" s="63" t="s">
        <v>51</v>
      </c>
      <c r="E10" s="62">
        <v>705</v>
      </c>
      <c r="F10" s="64" t="s">
        <v>85</v>
      </c>
    </row>
    <row r="11" spans="1:6" ht="15.75" customHeight="1" x14ac:dyDescent="0.2">
      <c r="A11" s="65">
        <v>208</v>
      </c>
      <c r="B11" s="63" t="s">
        <v>10</v>
      </c>
      <c r="C11" s="62">
        <v>257</v>
      </c>
      <c r="D11" s="63" t="s">
        <v>52</v>
      </c>
      <c r="E11" s="62">
        <v>706</v>
      </c>
      <c r="F11" s="64" t="s">
        <v>86</v>
      </c>
    </row>
    <row r="12" spans="1:6" ht="15.75" customHeight="1" x14ac:dyDescent="0.2">
      <c r="A12" s="65">
        <v>209</v>
      </c>
      <c r="B12" s="63" t="s">
        <v>11</v>
      </c>
      <c r="C12" s="62">
        <v>258</v>
      </c>
      <c r="D12" s="63" t="s">
        <v>53</v>
      </c>
      <c r="E12" s="62">
        <v>707</v>
      </c>
      <c r="F12" s="64" t="s">
        <v>87</v>
      </c>
    </row>
    <row r="13" spans="1:6" ht="15.75" customHeight="1" x14ac:dyDescent="0.2">
      <c r="A13" s="65">
        <v>210</v>
      </c>
      <c r="B13" s="63" t="s">
        <v>160</v>
      </c>
      <c r="C13" s="62">
        <v>259</v>
      </c>
      <c r="D13" s="63" t="s">
        <v>54</v>
      </c>
      <c r="E13" s="62">
        <v>708</v>
      </c>
      <c r="F13" s="64" t="s">
        <v>88</v>
      </c>
    </row>
    <row r="14" spans="1:6" ht="15.75" customHeight="1" x14ac:dyDescent="0.2">
      <c r="A14" s="65">
        <v>211</v>
      </c>
      <c r="B14" s="63" t="s">
        <v>161</v>
      </c>
      <c r="C14" s="62">
        <v>260</v>
      </c>
      <c r="D14" s="63" t="s">
        <v>55</v>
      </c>
      <c r="E14" s="62">
        <v>709</v>
      </c>
      <c r="F14" s="64" t="s">
        <v>89</v>
      </c>
    </row>
    <row r="15" spans="1:6" ht="15.75" customHeight="1" x14ac:dyDescent="0.2">
      <c r="A15" s="65">
        <v>212</v>
      </c>
      <c r="B15" s="63" t="s">
        <v>12</v>
      </c>
      <c r="C15" s="62">
        <v>261</v>
      </c>
      <c r="D15" s="63" t="s">
        <v>58</v>
      </c>
      <c r="E15" s="62">
        <v>710</v>
      </c>
      <c r="F15" s="64" t="s">
        <v>126</v>
      </c>
    </row>
    <row r="16" spans="1:6" ht="15.75" customHeight="1" x14ac:dyDescent="0.2">
      <c r="A16" s="65">
        <v>213</v>
      </c>
      <c r="B16" s="63" t="s">
        <v>121</v>
      </c>
      <c r="C16" s="62">
        <v>262</v>
      </c>
      <c r="D16" s="63" t="s">
        <v>59</v>
      </c>
      <c r="E16" s="62">
        <v>711</v>
      </c>
      <c r="F16" s="64" t="s">
        <v>176</v>
      </c>
    </row>
    <row r="17" spans="1:6" ht="15.75" customHeight="1" x14ac:dyDescent="0.2">
      <c r="A17" s="65">
        <v>214</v>
      </c>
      <c r="B17" s="63" t="s">
        <v>13</v>
      </c>
      <c r="C17" s="62">
        <v>263</v>
      </c>
      <c r="D17" s="63" t="s">
        <v>166</v>
      </c>
      <c r="E17" s="62">
        <v>712</v>
      </c>
      <c r="F17" s="64" t="s">
        <v>90</v>
      </c>
    </row>
    <row r="18" spans="1:6" ht="15.75" customHeight="1" x14ac:dyDescent="0.2">
      <c r="A18" s="65">
        <v>215</v>
      </c>
      <c r="B18" s="63" t="s">
        <v>14</v>
      </c>
      <c r="C18" s="62">
        <v>264</v>
      </c>
      <c r="D18" s="63" t="s">
        <v>60</v>
      </c>
      <c r="E18" s="62">
        <v>713</v>
      </c>
      <c r="F18" s="64" t="s">
        <v>92</v>
      </c>
    </row>
    <row r="19" spans="1:6" ht="15.75" customHeight="1" x14ac:dyDescent="0.2">
      <c r="A19" s="65">
        <v>216</v>
      </c>
      <c r="B19" s="63" t="s">
        <v>17</v>
      </c>
      <c r="C19" s="62">
        <v>265</v>
      </c>
      <c r="D19" s="63" t="s">
        <v>61</v>
      </c>
      <c r="E19" s="62">
        <v>714</v>
      </c>
      <c r="F19" s="64" t="s">
        <v>91</v>
      </c>
    </row>
    <row r="20" spans="1:6" ht="15.75" customHeight="1" x14ac:dyDescent="0.2">
      <c r="A20" s="65">
        <v>217</v>
      </c>
      <c r="B20" s="63" t="s">
        <v>15</v>
      </c>
      <c r="C20" s="62">
        <v>266</v>
      </c>
      <c r="D20" s="63" t="s">
        <v>64</v>
      </c>
      <c r="E20" s="62">
        <v>715</v>
      </c>
      <c r="F20" s="64" t="s">
        <v>93</v>
      </c>
    </row>
    <row r="21" spans="1:6" ht="15.75" customHeight="1" x14ac:dyDescent="0.2">
      <c r="A21" s="65">
        <v>218</v>
      </c>
      <c r="B21" s="63" t="s">
        <v>18</v>
      </c>
      <c r="C21" s="62">
        <v>267</v>
      </c>
      <c r="D21" s="63" t="s">
        <v>62</v>
      </c>
      <c r="E21" s="62">
        <v>716</v>
      </c>
      <c r="F21" s="64" t="s">
        <v>94</v>
      </c>
    </row>
    <row r="22" spans="1:6" ht="15.75" customHeight="1" x14ac:dyDescent="0.2">
      <c r="A22" s="65">
        <v>219</v>
      </c>
      <c r="B22" s="63" t="s">
        <v>162</v>
      </c>
      <c r="C22" s="62">
        <v>268</v>
      </c>
      <c r="D22" s="63" t="s">
        <v>63</v>
      </c>
      <c r="E22" s="62">
        <v>717</v>
      </c>
      <c r="F22" s="64" t="s">
        <v>95</v>
      </c>
    </row>
    <row r="23" spans="1:6" ht="15.75" customHeight="1" x14ac:dyDescent="0.2">
      <c r="A23" s="65">
        <v>220</v>
      </c>
      <c r="B23" s="63" t="s">
        <v>16</v>
      </c>
      <c r="C23" s="62">
        <v>269</v>
      </c>
      <c r="D23" s="63" t="s">
        <v>167</v>
      </c>
      <c r="E23" s="62">
        <v>718</v>
      </c>
      <c r="F23" s="64" t="s">
        <v>96</v>
      </c>
    </row>
    <row r="24" spans="1:6" ht="15.75" customHeight="1" x14ac:dyDescent="0.2">
      <c r="A24" s="65">
        <v>221</v>
      </c>
      <c r="B24" s="63" t="s">
        <v>19</v>
      </c>
      <c r="C24" s="62">
        <v>270</v>
      </c>
      <c r="D24" s="63" t="s">
        <v>168</v>
      </c>
      <c r="E24" s="62">
        <v>719</v>
      </c>
      <c r="F24" s="64" t="s">
        <v>97</v>
      </c>
    </row>
    <row r="25" spans="1:6" ht="15.75" customHeight="1" x14ac:dyDescent="0.2">
      <c r="A25" s="65">
        <v>222</v>
      </c>
      <c r="B25" s="63" t="s">
        <v>20</v>
      </c>
      <c r="C25" s="62">
        <v>271</v>
      </c>
      <c r="D25" s="63" t="s">
        <v>169</v>
      </c>
      <c r="E25" s="62">
        <v>720</v>
      </c>
      <c r="F25" s="64" t="s">
        <v>98</v>
      </c>
    </row>
    <row r="26" spans="1:6" ht="15.75" customHeight="1" x14ac:dyDescent="0.2">
      <c r="A26" s="65">
        <v>223</v>
      </c>
      <c r="B26" s="63" t="s">
        <v>23</v>
      </c>
      <c r="C26" s="62">
        <v>272</v>
      </c>
      <c r="D26" s="63" t="s">
        <v>65</v>
      </c>
      <c r="E26" s="62">
        <v>721</v>
      </c>
      <c r="F26" s="64" t="s">
        <v>99</v>
      </c>
    </row>
    <row r="27" spans="1:6" ht="15.75" customHeight="1" x14ac:dyDescent="0.2">
      <c r="A27" s="65">
        <v>224</v>
      </c>
      <c r="B27" s="63" t="s">
        <v>21</v>
      </c>
      <c r="C27" s="62">
        <v>273</v>
      </c>
      <c r="D27" s="63" t="s">
        <v>66</v>
      </c>
      <c r="E27" s="62">
        <v>722</v>
      </c>
      <c r="F27" s="64" t="s">
        <v>101</v>
      </c>
    </row>
    <row r="28" spans="1:6" ht="15.75" customHeight="1" x14ac:dyDescent="0.2">
      <c r="A28" s="65">
        <v>225</v>
      </c>
      <c r="B28" s="63" t="s">
        <v>22</v>
      </c>
      <c r="C28" s="62">
        <v>274</v>
      </c>
      <c r="D28" s="63" t="s">
        <v>38</v>
      </c>
      <c r="E28" s="62">
        <v>723</v>
      </c>
      <c r="F28" s="64" t="s">
        <v>100</v>
      </c>
    </row>
    <row r="29" spans="1:6" ht="15.75" customHeight="1" x14ac:dyDescent="0.2">
      <c r="A29" s="65">
        <v>226</v>
      </c>
      <c r="B29" s="63" t="s">
        <v>24</v>
      </c>
      <c r="C29" s="62">
        <v>275</v>
      </c>
      <c r="D29" s="63" t="s">
        <v>39</v>
      </c>
      <c r="E29" s="62">
        <v>724</v>
      </c>
      <c r="F29" s="64" t="s">
        <v>154</v>
      </c>
    </row>
    <row r="30" spans="1:6" ht="15.75" customHeight="1" x14ac:dyDescent="0.2">
      <c r="A30" s="65">
        <v>227</v>
      </c>
      <c r="B30" s="63" t="s">
        <v>25</v>
      </c>
      <c r="C30" s="62">
        <v>276</v>
      </c>
      <c r="D30" s="63" t="s">
        <v>170</v>
      </c>
      <c r="E30" s="62">
        <v>725</v>
      </c>
      <c r="F30" s="64" t="s">
        <v>103</v>
      </c>
    </row>
    <row r="31" spans="1:6" ht="15.75" customHeight="1" x14ac:dyDescent="0.2">
      <c r="A31" s="65">
        <v>228</v>
      </c>
      <c r="B31" s="63" t="s">
        <v>122</v>
      </c>
      <c r="C31" s="62">
        <v>277</v>
      </c>
      <c r="D31" s="63" t="s">
        <v>40</v>
      </c>
      <c r="E31" s="62">
        <v>726</v>
      </c>
      <c r="F31" s="64" t="s">
        <v>102</v>
      </c>
    </row>
    <row r="32" spans="1:6" ht="15.75" customHeight="1" x14ac:dyDescent="0.2">
      <c r="A32" s="65">
        <v>229</v>
      </c>
      <c r="B32" s="63" t="s">
        <v>26</v>
      </c>
      <c r="C32" s="62">
        <v>278</v>
      </c>
      <c r="D32" s="63" t="s">
        <v>56</v>
      </c>
      <c r="E32" s="62">
        <v>727</v>
      </c>
      <c r="F32" s="64" t="s">
        <v>104</v>
      </c>
    </row>
    <row r="33" spans="1:6" ht="15.75" customHeight="1" x14ac:dyDescent="0.2">
      <c r="A33" s="65">
        <v>230</v>
      </c>
      <c r="B33" s="63" t="s">
        <v>27</v>
      </c>
      <c r="C33" s="62">
        <v>279</v>
      </c>
      <c r="D33" s="63" t="s">
        <v>57</v>
      </c>
      <c r="E33" s="62">
        <v>728</v>
      </c>
      <c r="F33" s="64" t="s">
        <v>105</v>
      </c>
    </row>
    <row r="34" spans="1:6" ht="15.75" customHeight="1" x14ac:dyDescent="0.2">
      <c r="A34" s="65">
        <v>231</v>
      </c>
      <c r="B34" s="63" t="s">
        <v>163</v>
      </c>
      <c r="C34" s="62">
        <v>280</v>
      </c>
      <c r="D34" s="63" t="s">
        <v>41</v>
      </c>
      <c r="E34" s="62">
        <v>729</v>
      </c>
      <c r="F34" s="64" t="s">
        <v>106</v>
      </c>
    </row>
    <row r="35" spans="1:6" ht="15.75" customHeight="1" x14ac:dyDescent="0.2">
      <c r="A35" s="65">
        <v>232</v>
      </c>
      <c r="B35" s="63" t="s">
        <v>28</v>
      </c>
      <c r="C35" s="62">
        <v>281</v>
      </c>
      <c r="D35" s="63" t="s">
        <v>171</v>
      </c>
      <c r="E35" s="62">
        <v>730</v>
      </c>
      <c r="F35" s="64" t="s">
        <v>107</v>
      </c>
    </row>
    <row r="36" spans="1:6" ht="15.75" customHeight="1" x14ac:dyDescent="0.2">
      <c r="A36" s="65">
        <v>233</v>
      </c>
      <c r="B36" s="63" t="s">
        <v>29</v>
      </c>
      <c r="C36" s="62">
        <v>282</v>
      </c>
      <c r="D36" s="63" t="s">
        <v>172</v>
      </c>
      <c r="E36" s="62">
        <v>731</v>
      </c>
      <c r="F36" s="64" t="s">
        <v>108</v>
      </c>
    </row>
    <row r="37" spans="1:6" ht="15.75" customHeight="1" x14ac:dyDescent="0.2">
      <c r="A37" s="65">
        <v>234</v>
      </c>
      <c r="B37" s="63" t="s">
        <v>30</v>
      </c>
      <c r="C37" s="62">
        <v>283</v>
      </c>
      <c r="D37" s="63" t="s">
        <v>67</v>
      </c>
      <c r="E37" s="62">
        <v>732</v>
      </c>
      <c r="F37" s="64" t="s">
        <v>109</v>
      </c>
    </row>
    <row r="38" spans="1:6" ht="15.75" customHeight="1" x14ac:dyDescent="0.2">
      <c r="A38" s="65">
        <v>235</v>
      </c>
      <c r="B38" s="63" t="s">
        <v>123</v>
      </c>
      <c r="C38" s="62">
        <v>284</v>
      </c>
      <c r="D38" s="63" t="s">
        <v>69</v>
      </c>
      <c r="E38" s="62">
        <v>733</v>
      </c>
      <c r="F38" s="64" t="s">
        <v>110</v>
      </c>
    </row>
    <row r="39" spans="1:6" ht="15.75" customHeight="1" x14ac:dyDescent="0.2">
      <c r="A39" s="65">
        <v>236</v>
      </c>
      <c r="B39" s="63" t="s">
        <v>31</v>
      </c>
      <c r="C39" s="62">
        <v>285</v>
      </c>
      <c r="D39" s="63" t="s">
        <v>68</v>
      </c>
      <c r="E39" s="62">
        <v>734</v>
      </c>
      <c r="F39" s="64" t="s">
        <v>111</v>
      </c>
    </row>
    <row r="40" spans="1:6" ht="15.75" customHeight="1" x14ac:dyDescent="0.2">
      <c r="A40" s="65">
        <v>237</v>
      </c>
      <c r="B40" s="63" t="s">
        <v>164</v>
      </c>
      <c r="C40" s="62">
        <v>286</v>
      </c>
      <c r="D40" s="63" t="s">
        <v>70</v>
      </c>
      <c r="E40" s="62">
        <v>735</v>
      </c>
      <c r="F40" s="64" t="s">
        <v>112</v>
      </c>
    </row>
    <row r="41" spans="1:6" ht="15.75" customHeight="1" x14ac:dyDescent="0.2">
      <c r="A41" s="65">
        <v>238</v>
      </c>
      <c r="B41" s="63" t="s">
        <v>33</v>
      </c>
      <c r="C41" s="62">
        <v>287</v>
      </c>
      <c r="D41" s="63" t="s">
        <v>173</v>
      </c>
      <c r="E41" s="62">
        <v>736</v>
      </c>
      <c r="F41" s="64" t="s">
        <v>113</v>
      </c>
    </row>
    <row r="42" spans="1:6" ht="15.75" customHeight="1" x14ac:dyDescent="0.2">
      <c r="A42" s="65">
        <v>239</v>
      </c>
      <c r="B42" s="63" t="s">
        <v>32</v>
      </c>
      <c r="C42" s="62">
        <v>288</v>
      </c>
      <c r="D42" s="63" t="s">
        <v>71</v>
      </c>
      <c r="E42" s="62">
        <v>737</v>
      </c>
      <c r="F42" s="64" t="s">
        <v>117</v>
      </c>
    </row>
    <row r="43" spans="1:6" ht="15.75" customHeight="1" x14ac:dyDescent="0.2">
      <c r="A43" s="65">
        <v>240</v>
      </c>
      <c r="B43" s="63" t="s">
        <v>124</v>
      </c>
      <c r="C43" s="62">
        <v>289</v>
      </c>
      <c r="D43" s="63" t="s">
        <v>72</v>
      </c>
      <c r="E43" s="62">
        <v>738</v>
      </c>
      <c r="F43" s="64" t="s">
        <v>114</v>
      </c>
    </row>
    <row r="44" spans="1:6" ht="15.75" customHeight="1" x14ac:dyDescent="0.2">
      <c r="A44" s="65">
        <v>241</v>
      </c>
      <c r="B44" s="63" t="s">
        <v>34</v>
      </c>
      <c r="C44" s="62">
        <v>290</v>
      </c>
      <c r="D44" s="63" t="s">
        <v>73</v>
      </c>
      <c r="E44" s="62">
        <v>739</v>
      </c>
      <c r="F44" s="64" t="s">
        <v>177</v>
      </c>
    </row>
    <row r="45" spans="1:6" ht="15.75" customHeight="1" x14ac:dyDescent="0.2">
      <c r="A45" s="65">
        <v>242</v>
      </c>
      <c r="B45" s="63" t="s">
        <v>165</v>
      </c>
      <c r="C45" s="62">
        <v>291</v>
      </c>
      <c r="D45" s="63" t="s">
        <v>74</v>
      </c>
      <c r="E45" s="62">
        <v>740</v>
      </c>
      <c r="F45" s="64" t="s">
        <v>115</v>
      </c>
    </row>
    <row r="46" spans="1:6" ht="15.75" customHeight="1" x14ac:dyDescent="0.2">
      <c r="A46" s="65">
        <v>243</v>
      </c>
      <c r="B46" s="63" t="s">
        <v>35</v>
      </c>
      <c r="C46" s="62">
        <v>292</v>
      </c>
      <c r="D46" s="63" t="s">
        <v>75</v>
      </c>
      <c r="E46" s="62">
        <v>741</v>
      </c>
      <c r="F46" s="64" t="s">
        <v>116</v>
      </c>
    </row>
    <row r="47" spans="1:6" ht="15.75" customHeight="1" x14ac:dyDescent="0.2">
      <c r="A47" s="65">
        <v>244</v>
      </c>
      <c r="B47" s="63" t="s">
        <v>37</v>
      </c>
      <c r="C47" s="62">
        <v>293</v>
      </c>
      <c r="D47" s="63" t="s">
        <v>174</v>
      </c>
      <c r="E47" s="62">
        <v>742</v>
      </c>
      <c r="F47" s="64" t="s">
        <v>118</v>
      </c>
    </row>
    <row r="48" spans="1:6" ht="15.75" customHeight="1" x14ac:dyDescent="0.2">
      <c r="A48" s="65">
        <v>245</v>
      </c>
      <c r="B48" s="63" t="s">
        <v>36</v>
      </c>
      <c r="C48" s="62">
        <v>294</v>
      </c>
      <c r="D48" s="63" t="s">
        <v>76</v>
      </c>
      <c r="E48" s="62">
        <v>743</v>
      </c>
      <c r="F48" s="64" t="s">
        <v>178</v>
      </c>
    </row>
    <row r="49" spans="1:7" ht="15.75" customHeight="1" x14ac:dyDescent="0.2">
      <c r="A49" s="65">
        <v>246</v>
      </c>
      <c r="B49" s="63" t="s">
        <v>44</v>
      </c>
      <c r="C49" s="62">
        <v>295</v>
      </c>
      <c r="D49" s="63" t="s">
        <v>77</v>
      </c>
      <c r="E49" s="62">
        <v>744</v>
      </c>
      <c r="F49" s="64" t="s">
        <v>179</v>
      </c>
      <c r="G49" s="41"/>
    </row>
    <row r="50" spans="1:7" ht="15.75" customHeight="1" x14ac:dyDescent="0.2">
      <c r="A50" s="65">
        <v>247</v>
      </c>
      <c r="B50" s="63" t="s">
        <v>45</v>
      </c>
      <c r="C50" s="62">
        <v>296</v>
      </c>
      <c r="D50" s="63" t="s">
        <v>78</v>
      </c>
      <c r="E50" s="62">
        <v>745</v>
      </c>
      <c r="F50" s="64" t="s">
        <v>119</v>
      </c>
      <c r="G50" s="41"/>
    </row>
    <row r="51" spans="1:7" ht="15.75" customHeight="1" x14ac:dyDescent="0.2">
      <c r="A51" s="65">
        <v>248</v>
      </c>
      <c r="B51" s="63" t="s">
        <v>42</v>
      </c>
      <c r="C51" s="62">
        <v>297</v>
      </c>
      <c r="D51" s="63" t="s">
        <v>79</v>
      </c>
      <c r="E51" s="62">
        <v>746</v>
      </c>
      <c r="F51" s="64" t="s">
        <v>120</v>
      </c>
    </row>
    <row r="52" spans="1:7" ht="13.2" x14ac:dyDescent="0.2">
      <c r="A52" s="66">
        <v>249</v>
      </c>
      <c r="B52" s="67" t="s">
        <v>43</v>
      </c>
      <c r="C52" s="68">
        <v>298</v>
      </c>
      <c r="D52" s="67" t="s">
        <v>175</v>
      </c>
      <c r="E52" s="69"/>
      <c r="F52" s="70"/>
    </row>
    <row r="54" spans="1:7" x14ac:dyDescent="0.2">
      <c r="E54" s="43"/>
      <c r="F54" s="43"/>
    </row>
    <row r="55" spans="1:7" x14ac:dyDescent="0.2">
      <c r="E55" s="43"/>
      <c r="F55" s="43"/>
    </row>
    <row r="56" spans="1:7" x14ac:dyDescent="0.2">
      <c r="E56" s="43"/>
      <c r="F56" s="43"/>
    </row>
    <row r="57" spans="1:7" x14ac:dyDescent="0.2">
      <c r="E57" s="43"/>
      <c r="F57" s="43"/>
    </row>
    <row r="58" spans="1:7" x14ac:dyDescent="0.2">
      <c r="E58" s="43"/>
      <c r="F58" s="43"/>
    </row>
    <row r="59" spans="1:7" x14ac:dyDescent="0.2">
      <c r="E59" s="43"/>
      <c r="F59" s="43"/>
    </row>
    <row r="60" spans="1:7" x14ac:dyDescent="0.2">
      <c r="E60" s="43"/>
      <c r="F60" s="43"/>
    </row>
    <row r="61" spans="1:7" x14ac:dyDescent="0.2">
      <c r="E61" s="43"/>
      <c r="F61" s="43"/>
    </row>
    <row r="62" spans="1:7" x14ac:dyDescent="0.2">
      <c r="E62" s="43"/>
      <c r="F62" s="43"/>
    </row>
    <row r="63" spans="1:7" x14ac:dyDescent="0.2">
      <c r="E63" s="43"/>
      <c r="F63" s="43"/>
    </row>
    <row r="64" spans="1:7" x14ac:dyDescent="0.2">
      <c r="E64" s="43"/>
      <c r="F64" s="43"/>
    </row>
    <row r="65" spans="5:6" x14ac:dyDescent="0.2">
      <c r="E65" s="43"/>
      <c r="F65" s="43"/>
    </row>
    <row r="66" spans="5:6" x14ac:dyDescent="0.2">
      <c r="E66" s="43"/>
      <c r="F66" s="43"/>
    </row>
    <row r="67" spans="5:6" x14ac:dyDescent="0.2">
      <c r="E67" s="43"/>
      <c r="F67" s="43"/>
    </row>
    <row r="68" spans="5:6" x14ac:dyDescent="0.2">
      <c r="E68" s="43"/>
      <c r="F68" s="43"/>
    </row>
    <row r="69" spans="5:6" x14ac:dyDescent="0.2">
      <c r="E69" s="43"/>
      <c r="F69" s="43"/>
    </row>
    <row r="70" spans="5:6" x14ac:dyDescent="0.2">
      <c r="E70" s="43"/>
      <c r="F70" s="43"/>
    </row>
    <row r="71" spans="5:6" x14ac:dyDescent="0.2">
      <c r="E71" s="43"/>
      <c r="F71" s="43"/>
    </row>
    <row r="72" spans="5:6" x14ac:dyDescent="0.2">
      <c r="E72" s="43"/>
      <c r="F72" s="43"/>
    </row>
    <row r="73" spans="5:6" x14ac:dyDescent="0.2">
      <c r="E73" s="43"/>
      <c r="F73" s="43"/>
    </row>
    <row r="74" spans="5:6" x14ac:dyDescent="0.2">
      <c r="E74" s="43"/>
      <c r="F74" s="43"/>
    </row>
    <row r="75" spans="5:6" x14ac:dyDescent="0.2">
      <c r="E75" s="43"/>
      <c r="F75" s="43"/>
    </row>
    <row r="76" spans="5:6" x14ac:dyDescent="0.2">
      <c r="E76" s="43"/>
      <c r="F76" s="43"/>
    </row>
    <row r="77" spans="5:6" x14ac:dyDescent="0.2">
      <c r="E77" s="43"/>
      <c r="F77" s="43"/>
    </row>
    <row r="78" spans="5:6" x14ac:dyDescent="0.2">
      <c r="E78" s="43"/>
      <c r="F78" s="43"/>
    </row>
    <row r="79" spans="5:6" x14ac:dyDescent="0.2">
      <c r="E79" s="43"/>
      <c r="F79" s="43"/>
    </row>
    <row r="80" spans="5:6" x14ac:dyDescent="0.2">
      <c r="E80" s="43"/>
      <c r="F80" s="43"/>
    </row>
    <row r="81" spans="5:6" x14ac:dyDescent="0.2">
      <c r="E81" s="43"/>
      <c r="F81" s="43"/>
    </row>
    <row r="82" spans="5:6" x14ac:dyDescent="0.2">
      <c r="E82" s="43"/>
      <c r="F82" s="43"/>
    </row>
    <row r="83" spans="5:6" x14ac:dyDescent="0.2">
      <c r="E83" s="43"/>
      <c r="F83" s="43"/>
    </row>
    <row r="84" spans="5:6" x14ac:dyDescent="0.2">
      <c r="E84" s="43"/>
      <c r="F84" s="43"/>
    </row>
    <row r="85" spans="5:6" x14ac:dyDescent="0.2">
      <c r="E85" s="43"/>
      <c r="F85" s="43"/>
    </row>
    <row r="86" spans="5:6" x14ac:dyDescent="0.2">
      <c r="E86" s="43"/>
      <c r="F86" s="43"/>
    </row>
    <row r="87" spans="5:6" x14ac:dyDescent="0.2">
      <c r="E87" s="43"/>
      <c r="F87" s="43"/>
    </row>
    <row r="88" spans="5:6" x14ac:dyDescent="0.2">
      <c r="E88" s="43"/>
      <c r="F88" s="43"/>
    </row>
    <row r="89" spans="5:6" x14ac:dyDescent="0.2">
      <c r="E89" s="43"/>
      <c r="F89" s="43"/>
    </row>
    <row r="90" spans="5:6" x14ac:dyDescent="0.2">
      <c r="E90" s="43"/>
      <c r="F90" s="43"/>
    </row>
    <row r="91" spans="5:6" x14ac:dyDescent="0.2">
      <c r="E91" s="43"/>
      <c r="F91" s="43"/>
    </row>
    <row r="92" spans="5:6" x14ac:dyDescent="0.2">
      <c r="E92" s="43"/>
      <c r="F92" s="43"/>
    </row>
    <row r="93" spans="5:6" x14ac:dyDescent="0.2">
      <c r="E93" s="43"/>
      <c r="F93" s="43"/>
    </row>
    <row r="94" spans="5:6" x14ac:dyDescent="0.2">
      <c r="E94" s="43"/>
      <c r="F94" s="43"/>
    </row>
    <row r="95" spans="5:6" x14ac:dyDescent="0.2">
      <c r="E95" s="43"/>
      <c r="F95" s="43"/>
    </row>
    <row r="96" spans="5:6" x14ac:dyDescent="0.2">
      <c r="E96" s="43"/>
      <c r="F96" s="43"/>
    </row>
    <row r="97" spans="3:6" x14ac:dyDescent="0.2">
      <c r="E97" s="43"/>
      <c r="F97" s="43"/>
    </row>
    <row r="98" spans="3:6" x14ac:dyDescent="0.2">
      <c r="E98" s="43"/>
      <c r="F98" s="43"/>
    </row>
    <row r="99" spans="3:6" x14ac:dyDescent="0.2">
      <c r="E99" s="43"/>
      <c r="F99" s="43"/>
    </row>
    <row r="100" spans="3:6" x14ac:dyDescent="0.2">
      <c r="E100" s="43"/>
      <c r="F100" s="43"/>
    </row>
    <row r="101" spans="3:6" x14ac:dyDescent="0.2">
      <c r="E101" s="43"/>
      <c r="F101" s="43"/>
    </row>
    <row r="102" spans="3:6" x14ac:dyDescent="0.2">
      <c r="C102" s="43"/>
      <c r="D102" s="43"/>
      <c r="E102" s="43"/>
      <c r="F102" s="43"/>
    </row>
    <row r="103" spans="3:6" x14ac:dyDescent="0.2">
      <c r="C103" s="43"/>
      <c r="D103" s="43"/>
      <c r="E103" s="43"/>
      <c r="F103" s="43"/>
    </row>
    <row r="104" spans="3:6" x14ac:dyDescent="0.2">
      <c r="C104" s="43"/>
      <c r="D104" s="43"/>
      <c r="E104" s="43"/>
      <c r="F104" s="43"/>
    </row>
    <row r="105" spans="3:6" x14ac:dyDescent="0.2">
      <c r="C105" s="43"/>
      <c r="D105" s="43"/>
      <c r="E105" s="43"/>
      <c r="F105" s="43"/>
    </row>
    <row r="106" spans="3:6" x14ac:dyDescent="0.2">
      <c r="C106" s="43"/>
      <c r="D106" s="43"/>
      <c r="E106" s="43"/>
      <c r="F106" s="43"/>
    </row>
    <row r="107" spans="3:6" x14ac:dyDescent="0.2">
      <c r="C107" s="43"/>
      <c r="D107" s="43"/>
      <c r="E107" s="43"/>
      <c r="F107" s="43"/>
    </row>
    <row r="108" spans="3:6" x14ac:dyDescent="0.2">
      <c r="C108" s="43"/>
      <c r="D108" s="43"/>
      <c r="E108" s="43"/>
      <c r="F108" s="43"/>
    </row>
    <row r="109" spans="3:6" x14ac:dyDescent="0.2">
      <c r="C109" s="43"/>
      <c r="D109" s="43"/>
      <c r="E109" s="43"/>
      <c r="F109" s="43"/>
    </row>
    <row r="110" spans="3:6" x14ac:dyDescent="0.2">
      <c r="C110" s="43"/>
      <c r="D110" s="43"/>
      <c r="E110" s="43"/>
      <c r="F110" s="43"/>
    </row>
    <row r="111" spans="3:6" x14ac:dyDescent="0.2">
      <c r="C111" s="43"/>
      <c r="D111" s="43"/>
      <c r="E111" s="43"/>
      <c r="F111" s="43"/>
    </row>
    <row r="112" spans="3:6" x14ac:dyDescent="0.2">
      <c r="C112" s="43"/>
      <c r="D112" s="43"/>
      <c r="E112" s="43"/>
      <c r="F112" s="43"/>
    </row>
    <row r="113" spans="3:6" x14ac:dyDescent="0.2">
      <c r="C113" s="43"/>
      <c r="D113" s="43"/>
      <c r="E113" s="43"/>
      <c r="F113" s="43"/>
    </row>
    <row r="114" spans="3:6" x14ac:dyDescent="0.2">
      <c r="C114" s="43"/>
      <c r="D114" s="43"/>
      <c r="E114" s="43"/>
      <c r="F114" s="43"/>
    </row>
    <row r="115" spans="3:6" x14ac:dyDescent="0.2">
      <c r="C115" s="43"/>
      <c r="D115" s="43"/>
      <c r="E115" s="43"/>
      <c r="F115" s="43"/>
    </row>
    <row r="116" spans="3:6" x14ac:dyDescent="0.2">
      <c r="C116" s="43"/>
      <c r="D116" s="43"/>
      <c r="E116" s="43"/>
      <c r="F116" s="43"/>
    </row>
    <row r="117" spans="3:6" x14ac:dyDescent="0.2">
      <c r="C117" s="43"/>
      <c r="D117" s="43"/>
      <c r="E117" s="43"/>
      <c r="F117" s="43"/>
    </row>
    <row r="118" spans="3:6" x14ac:dyDescent="0.2">
      <c r="C118" s="43"/>
      <c r="D118" s="43"/>
      <c r="E118" s="43"/>
      <c r="F118" s="43"/>
    </row>
    <row r="119" spans="3:6" x14ac:dyDescent="0.2">
      <c r="C119" s="43"/>
      <c r="D119" s="43"/>
      <c r="E119" s="43"/>
      <c r="F119" s="43"/>
    </row>
    <row r="120" spans="3:6" x14ac:dyDescent="0.2">
      <c r="C120" s="43"/>
      <c r="D120" s="43"/>
      <c r="E120" s="43"/>
      <c r="F120" s="43"/>
    </row>
    <row r="121" spans="3:6" x14ac:dyDescent="0.2">
      <c r="C121" s="43"/>
      <c r="D121" s="43"/>
      <c r="E121" s="43"/>
      <c r="F121" s="43"/>
    </row>
    <row r="122" spans="3:6" x14ac:dyDescent="0.2">
      <c r="C122" s="43"/>
      <c r="D122" s="43"/>
      <c r="E122" s="43"/>
      <c r="F122" s="43"/>
    </row>
    <row r="123" spans="3:6" x14ac:dyDescent="0.2">
      <c r="C123" s="43"/>
      <c r="D123" s="43"/>
      <c r="E123" s="43"/>
      <c r="F123" s="43"/>
    </row>
    <row r="124" spans="3:6" x14ac:dyDescent="0.2">
      <c r="C124" s="43"/>
      <c r="D124" s="43"/>
      <c r="E124" s="43"/>
      <c r="F124" s="43"/>
    </row>
    <row r="125" spans="3:6" x14ac:dyDescent="0.2">
      <c r="C125" s="43"/>
      <c r="D125" s="43"/>
      <c r="E125" s="43"/>
      <c r="F125" s="43"/>
    </row>
    <row r="126" spans="3:6" x14ac:dyDescent="0.2">
      <c r="C126" s="43"/>
      <c r="D126" s="43"/>
      <c r="E126" s="43"/>
      <c r="F126" s="43"/>
    </row>
    <row r="127" spans="3:6" x14ac:dyDescent="0.2">
      <c r="C127" s="43"/>
      <c r="D127" s="43"/>
      <c r="E127" s="43"/>
      <c r="F127" s="43"/>
    </row>
    <row r="128" spans="3:6" x14ac:dyDescent="0.2">
      <c r="C128" s="43"/>
      <c r="D128" s="43"/>
      <c r="E128" s="43"/>
      <c r="F128" s="43"/>
    </row>
    <row r="129" spans="3:6" x14ac:dyDescent="0.2">
      <c r="C129" s="43"/>
      <c r="D129" s="43"/>
      <c r="E129" s="43"/>
      <c r="F129" s="43"/>
    </row>
    <row r="130" spans="3:6" x14ac:dyDescent="0.2">
      <c r="C130" s="43"/>
      <c r="D130" s="43"/>
      <c r="E130" s="43"/>
      <c r="F130" s="43"/>
    </row>
    <row r="131" spans="3:6" x14ac:dyDescent="0.2">
      <c r="C131" s="43"/>
      <c r="D131" s="43"/>
      <c r="E131" s="43"/>
      <c r="F131" s="43"/>
    </row>
    <row r="132" spans="3:6" x14ac:dyDescent="0.2">
      <c r="C132" s="43"/>
      <c r="D132" s="43"/>
      <c r="E132" s="43"/>
      <c r="F132" s="43"/>
    </row>
    <row r="133" spans="3:6" x14ac:dyDescent="0.2">
      <c r="C133" s="43"/>
      <c r="D133" s="43"/>
      <c r="E133" s="43"/>
      <c r="F133" s="43"/>
    </row>
    <row r="134" spans="3:6" x14ac:dyDescent="0.2">
      <c r="C134" s="43"/>
      <c r="D134" s="43"/>
      <c r="E134" s="43"/>
      <c r="F134" s="43"/>
    </row>
    <row r="135" spans="3:6" x14ac:dyDescent="0.2">
      <c r="E135" s="43"/>
      <c r="F135" s="43"/>
    </row>
  </sheetData>
  <mergeCells count="2">
    <mergeCell ref="A1:F1"/>
    <mergeCell ref="A2:F2"/>
  </mergeCells>
  <phoneticPr fontId="1"/>
  <pageMargins left="0.78740157480314965" right="0.78740157480314965" top="0.98425196850393704" bottom="0.98425196850393704" header="0.51181102362204722" footer="0.5118110236220472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2"/>
  <sheetViews>
    <sheetView workbookViewId="0">
      <pane ySplit="6" topLeftCell="A139" activePane="bottomLeft" state="frozen"/>
      <selection pane="bottomLeft" activeCell="I151" sqref="I151"/>
    </sheetView>
  </sheetViews>
  <sheetFormatPr defaultColWidth="9" defaultRowHeight="12.6" x14ac:dyDescent="0.2"/>
  <cols>
    <col min="1" max="1" width="10" style="43" customWidth="1"/>
    <col min="2" max="2" width="37.44140625" style="43" customWidth="1"/>
    <col min="3" max="4" width="12.44140625" style="43" customWidth="1"/>
    <col min="5" max="5" width="13.77734375" style="43" customWidth="1"/>
    <col min="6" max="7" width="12.44140625" style="43" customWidth="1"/>
    <col min="8" max="16384" width="9" style="43"/>
  </cols>
  <sheetData>
    <row r="2" spans="1:9" ht="13.8" x14ac:dyDescent="0.2">
      <c r="A2" s="111" t="s">
        <v>180</v>
      </c>
      <c r="B2" s="111"/>
      <c r="C2" s="103" t="s">
        <v>127</v>
      </c>
      <c r="D2" s="103" t="s">
        <v>128</v>
      </c>
      <c r="E2" s="103" t="s">
        <v>151</v>
      </c>
      <c r="F2" s="103" t="s">
        <v>131</v>
      </c>
      <c r="G2" s="103" t="s">
        <v>129</v>
      </c>
    </row>
    <row r="3" spans="1:9" ht="13.8" x14ac:dyDescent="0.2">
      <c r="A3" s="111"/>
      <c r="B3" s="111"/>
      <c r="C3" s="48">
        <f>SUM(C7:C152)</f>
        <v>58</v>
      </c>
      <c r="D3" s="48">
        <f>SUM(D7:D152)</f>
        <v>77</v>
      </c>
      <c r="E3" s="48">
        <f>SUM(E7:E152)</f>
        <v>13</v>
      </c>
      <c r="F3" s="48">
        <f>SUM(F7:F152)</f>
        <v>4</v>
      </c>
      <c r="G3" s="48">
        <f>COUNTIF(G7:G152,"○")</f>
        <v>50</v>
      </c>
    </row>
    <row r="5" spans="1:9" ht="19.5" customHeight="1" x14ac:dyDescent="0.2">
      <c r="A5" s="112" t="s">
        <v>184</v>
      </c>
      <c r="B5" s="112"/>
      <c r="C5" s="112"/>
      <c r="D5" s="112"/>
      <c r="E5" s="112"/>
      <c r="F5" s="112"/>
      <c r="G5" s="112"/>
    </row>
    <row r="6" spans="1:9" ht="18" customHeight="1" x14ac:dyDescent="0.2">
      <c r="A6" s="93" t="s">
        <v>1</v>
      </c>
      <c r="B6" s="94" t="s">
        <v>2</v>
      </c>
      <c r="C6" s="95" t="s">
        <v>127</v>
      </c>
      <c r="D6" s="96" t="s">
        <v>128</v>
      </c>
      <c r="E6" s="96" t="s">
        <v>151</v>
      </c>
      <c r="F6" s="97" t="s">
        <v>131</v>
      </c>
      <c r="G6" s="98" t="s">
        <v>130</v>
      </c>
    </row>
    <row r="7" spans="1:9" ht="15.75" customHeight="1" x14ac:dyDescent="0.2">
      <c r="A7" s="88">
        <v>201</v>
      </c>
      <c r="B7" s="89" t="s">
        <v>3</v>
      </c>
      <c r="C7" s="90">
        <f>COUNTIF('未収載（B~N区分）'!$C$2:$C$450,$B7)</f>
        <v>0</v>
      </c>
      <c r="D7" s="90">
        <f>COUNTIF('既収載（B~N区分）'!$C$2:$C$329,$B7)</f>
        <v>0</v>
      </c>
      <c r="E7" s="90">
        <f>COUNTIF('基本診療料（A区分）'!$C$2:$C$294,$B7)</f>
        <v>0</v>
      </c>
      <c r="F7" s="91">
        <f>COUNTIF(医薬品!$C$2:$C$300,$B7)</f>
        <v>0</v>
      </c>
      <c r="G7" s="92" t="str">
        <f>IF(SUM(C7:F7)&gt;0,"○","")</f>
        <v/>
      </c>
      <c r="I7" s="49"/>
    </row>
    <row r="8" spans="1:9" ht="15.75" customHeight="1" x14ac:dyDescent="0.2">
      <c r="A8" s="71">
        <v>202</v>
      </c>
      <c r="B8" s="72" t="s">
        <v>4</v>
      </c>
      <c r="C8" s="73">
        <f>COUNTIF('未収載（B~N区分）'!$C$2:$C$450,$B8)</f>
        <v>1</v>
      </c>
      <c r="D8" s="74">
        <f>COUNTIF('既収載（B~N区分）'!$C$2:$C$329,$B8)</f>
        <v>2</v>
      </c>
      <c r="E8" s="74">
        <f>COUNTIF('基本診療料（A区分）'!$C$2:$C$294,$B8)</f>
        <v>0</v>
      </c>
      <c r="F8" s="80">
        <f>COUNTIF(医薬品!$C$2:$C$300,$B8)</f>
        <v>0</v>
      </c>
      <c r="G8" s="82" t="str">
        <f>IF(SUM(C8:F8)&gt;0,"○","")</f>
        <v>○</v>
      </c>
    </row>
    <row r="9" spans="1:9" ht="15.75" customHeight="1" x14ac:dyDescent="0.2">
      <c r="A9" s="99">
        <v>203</v>
      </c>
      <c r="B9" s="100" t="s">
        <v>5</v>
      </c>
      <c r="C9" s="87">
        <f>COUNTIF('未収載（B~N区分）'!$C$2:$C$450,$B9)</f>
        <v>0</v>
      </c>
      <c r="D9" s="87">
        <f>COUNTIF('既収載（B~N区分）'!$C$2:$C$329,$B9)</f>
        <v>0</v>
      </c>
      <c r="E9" s="87">
        <f>COUNTIF('基本診療料（A区分）'!$C$2:$C$294,$B9)</f>
        <v>0</v>
      </c>
      <c r="F9" s="101">
        <f>COUNTIF(医薬品!$C$2:$C$300,$B9)</f>
        <v>0</v>
      </c>
      <c r="G9" s="102" t="str">
        <f>IF(SUM(C9:F9)&gt;0,"○","")</f>
        <v/>
      </c>
    </row>
    <row r="10" spans="1:9" ht="15.75" customHeight="1" x14ac:dyDescent="0.2">
      <c r="A10" s="75">
        <v>204</v>
      </c>
      <c r="B10" s="76" t="s">
        <v>6</v>
      </c>
      <c r="C10" s="73">
        <f>COUNTIF('未収載（B~N区分）'!$C$2:$C$450,$B10)</f>
        <v>0</v>
      </c>
      <c r="D10" s="74">
        <f>COUNTIF('既収載（B~N区分）'!$C$2:$C$329,$B10)</f>
        <v>0</v>
      </c>
      <c r="E10" s="74">
        <f>COUNTIF('基本診療料（A区分）'!$C$2:$C$294,$B10)</f>
        <v>0</v>
      </c>
      <c r="F10" s="80">
        <f>COUNTIF(医薬品!$C$2:$C$300,$B10)</f>
        <v>0</v>
      </c>
      <c r="G10" s="82" t="str">
        <f t="shared" ref="G10:G73" si="0">IF(SUM(C10:F10)&gt;0,"○","")</f>
        <v/>
      </c>
    </row>
    <row r="11" spans="1:9" ht="15.75" customHeight="1" x14ac:dyDescent="0.2">
      <c r="A11" s="85">
        <v>205</v>
      </c>
      <c r="B11" s="86" t="s">
        <v>7</v>
      </c>
      <c r="C11" s="87">
        <f>COUNTIF('未収載（B~N区分）'!$C$2:$C$450,$B11)</f>
        <v>0</v>
      </c>
      <c r="D11" s="87">
        <f>COUNTIF('既収載（B~N区分）'!$C$2:$C$329,$B11)</f>
        <v>0</v>
      </c>
      <c r="E11" s="87">
        <f>COUNTIF('基本診療料（A区分）'!$C$2:$C$294,$B11)</f>
        <v>0</v>
      </c>
      <c r="F11" s="101">
        <f>COUNTIF(医薬品!$C$2:$C$300,$B11)</f>
        <v>0</v>
      </c>
      <c r="G11" s="102" t="str">
        <f t="shared" si="0"/>
        <v/>
      </c>
    </row>
    <row r="12" spans="1:9" ht="15.75" customHeight="1" x14ac:dyDescent="0.2">
      <c r="A12" s="75">
        <v>206</v>
      </c>
      <c r="B12" s="76" t="s">
        <v>8</v>
      </c>
      <c r="C12" s="73">
        <f>COUNTIF('未収載（B~N区分）'!$C$2:$C$450,$B12)</f>
        <v>0</v>
      </c>
      <c r="D12" s="74">
        <f>COUNTIF('既収載（B~N区分）'!$C$2:$C$329,$B12)</f>
        <v>0</v>
      </c>
      <c r="E12" s="74">
        <f>COUNTIF('基本診療料（A区分）'!$C$2:$C$294,$B12)</f>
        <v>0</v>
      </c>
      <c r="F12" s="80">
        <f>COUNTIF(医薬品!$C$2:$C$300,$B12)</f>
        <v>0</v>
      </c>
      <c r="G12" s="82" t="str">
        <f t="shared" si="0"/>
        <v/>
      </c>
    </row>
    <row r="13" spans="1:9" ht="15.75" customHeight="1" x14ac:dyDescent="0.2">
      <c r="A13" s="85">
        <v>207</v>
      </c>
      <c r="B13" s="86" t="s">
        <v>9</v>
      </c>
      <c r="C13" s="87">
        <f>COUNTIF('未収載（B~N区分）'!$C$2:$C$450,$B13)</f>
        <v>0</v>
      </c>
      <c r="D13" s="87">
        <f>COUNTIF('既収載（B~N区分）'!$C$2:$C$329,$B13)</f>
        <v>0</v>
      </c>
      <c r="E13" s="87">
        <f>COUNTIF('基本診療料（A区分）'!$C$2:$C$294,$B13)</f>
        <v>0</v>
      </c>
      <c r="F13" s="101">
        <f>COUNTIF(医薬品!$C$2:$C$300,$B13)</f>
        <v>0</v>
      </c>
      <c r="G13" s="102" t="str">
        <f t="shared" si="0"/>
        <v/>
      </c>
    </row>
    <row r="14" spans="1:9" ht="15.75" customHeight="1" x14ac:dyDescent="0.2">
      <c r="A14" s="75">
        <v>208</v>
      </c>
      <c r="B14" s="76" t="s">
        <v>10</v>
      </c>
      <c r="C14" s="73">
        <f>COUNTIF('未収載（B~N区分）'!$C$2:$C$450,$B14)</f>
        <v>1</v>
      </c>
      <c r="D14" s="74">
        <f>COUNTIF('既収載（B~N区分）'!$C$2:$C$329,$B14)</f>
        <v>2</v>
      </c>
      <c r="E14" s="74">
        <f>COUNTIF('基本診療料（A区分）'!$C$2:$C$294,$B14)</f>
        <v>0</v>
      </c>
      <c r="F14" s="80">
        <f>COUNTIF(医薬品!$C$2:$C$300,$B14)</f>
        <v>0</v>
      </c>
      <c r="G14" s="82" t="str">
        <f t="shared" si="0"/>
        <v>○</v>
      </c>
    </row>
    <row r="15" spans="1:9" ht="15.75" customHeight="1" x14ac:dyDescent="0.2">
      <c r="A15" s="85">
        <v>209</v>
      </c>
      <c r="B15" s="86" t="s">
        <v>11</v>
      </c>
      <c r="C15" s="87">
        <f>COUNTIF('未収載（B~N区分）'!$C$2:$C$450,$B15)</f>
        <v>0</v>
      </c>
      <c r="D15" s="87">
        <f>COUNTIF('既収載（B~N区分）'!$C$2:$C$329,$B15)</f>
        <v>0</v>
      </c>
      <c r="E15" s="87">
        <f>COUNTIF('基本診療料（A区分）'!$C$2:$C$294,$B15)</f>
        <v>0</v>
      </c>
      <c r="F15" s="101">
        <f>COUNTIF(医薬品!$C$2:$C$300,$B15)</f>
        <v>0</v>
      </c>
      <c r="G15" s="102" t="str">
        <f t="shared" si="0"/>
        <v/>
      </c>
    </row>
    <row r="16" spans="1:9" ht="15.75" customHeight="1" x14ac:dyDescent="0.2">
      <c r="A16" s="75">
        <v>210</v>
      </c>
      <c r="B16" s="76" t="s">
        <v>160</v>
      </c>
      <c r="C16" s="73">
        <f>COUNTIF('未収載（B~N区分）'!$C$2:$C$450,$B16)</f>
        <v>0</v>
      </c>
      <c r="D16" s="74">
        <f>COUNTIF('既収載（B~N区分）'!$C$2:$C$329,$B16)</f>
        <v>0</v>
      </c>
      <c r="E16" s="74">
        <f>COUNTIF('基本診療料（A区分）'!$C$2:$C$294,$B16)</f>
        <v>0</v>
      </c>
      <c r="F16" s="80">
        <f>COUNTIF(医薬品!$C$2:$C$300,$B16)</f>
        <v>0</v>
      </c>
      <c r="G16" s="82" t="str">
        <f t="shared" si="0"/>
        <v/>
      </c>
    </row>
    <row r="17" spans="1:7" ht="15.75" customHeight="1" x14ac:dyDescent="0.2">
      <c r="A17" s="85">
        <v>211</v>
      </c>
      <c r="B17" s="86" t="s">
        <v>161</v>
      </c>
      <c r="C17" s="87">
        <f>COUNTIF('未収載（B~N区分）'!$C$2:$C$450,$B17)</f>
        <v>0</v>
      </c>
      <c r="D17" s="87">
        <f>COUNTIF('既収載（B~N区分）'!$C$2:$C$329,$B17)</f>
        <v>0</v>
      </c>
      <c r="E17" s="87">
        <f>COUNTIF('基本診療料（A区分）'!$C$2:$C$294,$B17)</f>
        <v>0</v>
      </c>
      <c r="F17" s="101">
        <f>COUNTIF(医薬品!$C$2:$C$300,$B17)</f>
        <v>0</v>
      </c>
      <c r="G17" s="102" t="str">
        <f t="shared" si="0"/>
        <v/>
      </c>
    </row>
    <row r="18" spans="1:7" ht="15.75" customHeight="1" x14ac:dyDescent="0.2">
      <c r="A18" s="75">
        <v>212</v>
      </c>
      <c r="B18" s="76" t="s">
        <v>12</v>
      </c>
      <c r="C18" s="73">
        <f>COUNTIF('未収載（B~N区分）'!$C$2:$C$450,$B18)</f>
        <v>0</v>
      </c>
      <c r="D18" s="74">
        <f>COUNTIF('既収載（B~N区分）'!$C$2:$C$329,$B18)</f>
        <v>5</v>
      </c>
      <c r="E18" s="74">
        <f>COUNTIF('基本診療料（A区分）'!$C$2:$C$294,$B18)</f>
        <v>0</v>
      </c>
      <c r="F18" s="80">
        <f>COUNTIF(医薬品!$C$2:$C$300,$B18)</f>
        <v>0</v>
      </c>
      <c r="G18" s="82"/>
    </row>
    <row r="19" spans="1:7" ht="15.75" customHeight="1" x14ac:dyDescent="0.2">
      <c r="A19" s="85">
        <v>213</v>
      </c>
      <c r="B19" s="86" t="s">
        <v>121</v>
      </c>
      <c r="C19" s="87">
        <f>COUNTIF('未収載（B~N区分）'!$C$2:$C$450,$B19)</f>
        <v>0</v>
      </c>
      <c r="D19" s="87">
        <f>COUNTIF('既収載（B~N区分）'!$C$2:$C$329,$B19)</f>
        <v>0</v>
      </c>
      <c r="E19" s="87">
        <f>COUNTIF('基本診療料（A区分）'!$C$2:$C$294,$B19)</f>
        <v>0</v>
      </c>
      <c r="F19" s="101">
        <f>COUNTIF(医薬品!$C$2:$C$300,$B19)</f>
        <v>0</v>
      </c>
      <c r="G19" s="102" t="str">
        <f t="shared" si="0"/>
        <v/>
      </c>
    </row>
    <row r="20" spans="1:7" ht="15.75" customHeight="1" x14ac:dyDescent="0.2">
      <c r="A20" s="75">
        <v>214</v>
      </c>
      <c r="B20" s="76" t="s">
        <v>13</v>
      </c>
      <c r="C20" s="73">
        <f>COUNTIF('未収載（B~N区分）'!$C$2:$C$450,$B20)</f>
        <v>0</v>
      </c>
      <c r="D20" s="74">
        <f>COUNTIF('既収載（B~N区分）'!$C$2:$C$329,$B20)</f>
        <v>0</v>
      </c>
      <c r="E20" s="74">
        <f>COUNTIF('基本診療料（A区分）'!$C$2:$C$294,$B20)</f>
        <v>0</v>
      </c>
      <c r="F20" s="80">
        <f>COUNTIF(医薬品!$C$2:$C$300,$B20)</f>
        <v>0</v>
      </c>
      <c r="G20" s="82" t="str">
        <f t="shared" si="0"/>
        <v/>
      </c>
    </row>
    <row r="21" spans="1:7" ht="15.75" customHeight="1" x14ac:dyDescent="0.2">
      <c r="A21" s="85">
        <v>215</v>
      </c>
      <c r="B21" s="86" t="s">
        <v>14</v>
      </c>
      <c r="C21" s="87">
        <f>COUNTIF('未収載（B~N区分）'!$C$2:$C$450,$B21)</f>
        <v>0</v>
      </c>
      <c r="D21" s="87">
        <f>COUNTIF('既収載（B~N区分）'!$C$2:$C$329,$B21)</f>
        <v>1</v>
      </c>
      <c r="E21" s="87">
        <f>COUNTIF('基本診療料（A区分）'!$C$2:$C$294,$B21)</f>
        <v>0</v>
      </c>
      <c r="F21" s="101">
        <f>COUNTIF(医薬品!$C$2:$C$300,$B21)</f>
        <v>1</v>
      </c>
      <c r="G21" s="102" t="str">
        <f t="shared" si="0"/>
        <v>○</v>
      </c>
    </row>
    <row r="22" spans="1:7" ht="15.75" customHeight="1" x14ac:dyDescent="0.2">
      <c r="A22" s="75">
        <v>216</v>
      </c>
      <c r="B22" s="76" t="s">
        <v>17</v>
      </c>
      <c r="C22" s="73">
        <f>COUNTIF('未収載（B~N区分）'!$C$2:$C$450,$B22)</f>
        <v>0</v>
      </c>
      <c r="D22" s="74">
        <f>COUNTIF('既収載（B~N区分）'!$C$2:$C$329,$B22)</f>
        <v>0</v>
      </c>
      <c r="E22" s="74">
        <f>COUNTIF('基本診療料（A区分）'!$C$2:$C$294,$B22)</f>
        <v>0</v>
      </c>
      <c r="F22" s="80">
        <f>COUNTIF(医薬品!$C$2:$C$300,$B22)</f>
        <v>0</v>
      </c>
      <c r="G22" s="82" t="str">
        <f t="shared" si="0"/>
        <v/>
      </c>
    </row>
    <row r="23" spans="1:7" ht="15.75" customHeight="1" x14ac:dyDescent="0.2">
      <c r="A23" s="85">
        <v>217</v>
      </c>
      <c r="B23" s="86" t="s">
        <v>15</v>
      </c>
      <c r="C23" s="87">
        <f>COUNTIF('未収載（B~N区分）'!$C$2:$C$450,$B23)</f>
        <v>0</v>
      </c>
      <c r="D23" s="87">
        <f>COUNTIF('既収載（B~N区分）'!$C$2:$C$329,$B23)</f>
        <v>1</v>
      </c>
      <c r="E23" s="87">
        <f>COUNTIF('基本診療料（A区分）'!$C$2:$C$294,$B23)</f>
        <v>0</v>
      </c>
      <c r="F23" s="101">
        <f>COUNTIF(医薬品!$C$2:$C$300,$B23)</f>
        <v>0</v>
      </c>
      <c r="G23" s="102" t="str">
        <f t="shared" si="0"/>
        <v>○</v>
      </c>
    </row>
    <row r="24" spans="1:7" ht="15.75" customHeight="1" x14ac:dyDescent="0.2">
      <c r="A24" s="75">
        <v>218</v>
      </c>
      <c r="B24" s="76" t="s">
        <v>18</v>
      </c>
      <c r="C24" s="73">
        <f>COUNTIF('未収載（B~N区分）'!$C$2:$C$450,$B24)</f>
        <v>0</v>
      </c>
      <c r="D24" s="74">
        <f>COUNTIF('既収載（B~N区分）'!$C$2:$C$329,$B24)</f>
        <v>0</v>
      </c>
      <c r="E24" s="74">
        <f>COUNTIF('基本診療料（A区分）'!$C$2:$C$294,$B24)</f>
        <v>0</v>
      </c>
      <c r="F24" s="80">
        <f>COUNTIF(医薬品!$C$2:$C$300,$B24)</f>
        <v>0</v>
      </c>
      <c r="G24" s="82" t="str">
        <f t="shared" si="0"/>
        <v/>
      </c>
    </row>
    <row r="25" spans="1:7" ht="15.75" customHeight="1" x14ac:dyDescent="0.2">
      <c r="A25" s="85">
        <v>219</v>
      </c>
      <c r="B25" s="86" t="s">
        <v>162</v>
      </c>
      <c r="C25" s="87">
        <f>COUNTIF('未収載（B~N区分）'!$C$2:$C$450,$B25)</f>
        <v>1</v>
      </c>
      <c r="D25" s="87">
        <f>COUNTIF('既収載（B~N区分）'!$C$2:$C$329,$B25)</f>
        <v>1</v>
      </c>
      <c r="E25" s="87">
        <f>COUNTIF('基本診療料（A区分）'!$C$2:$C$294,$B25)</f>
        <v>1</v>
      </c>
      <c r="F25" s="101">
        <f>COUNTIF(医薬品!$C$2:$C$300,$B25)</f>
        <v>0</v>
      </c>
      <c r="G25" s="102" t="str">
        <f t="shared" si="0"/>
        <v>○</v>
      </c>
    </row>
    <row r="26" spans="1:7" ht="15.75" customHeight="1" x14ac:dyDescent="0.2">
      <c r="A26" s="75">
        <v>220</v>
      </c>
      <c r="B26" s="76" t="s">
        <v>16</v>
      </c>
      <c r="C26" s="73">
        <f>COUNTIF('未収載（B~N区分）'!$C$2:$C$450,$B26)</f>
        <v>1</v>
      </c>
      <c r="D26" s="74">
        <f>COUNTIF('既収載（B~N区分）'!$C$2:$C$329,$B26)</f>
        <v>0</v>
      </c>
      <c r="E26" s="74">
        <f>COUNTIF('基本診療料（A区分）'!$C$2:$C$294,$B26)</f>
        <v>0</v>
      </c>
      <c r="F26" s="80">
        <f>COUNTIF(医薬品!$C$2:$C$300,$B26)</f>
        <v>0</v>
      </c>
      <c r="G26" s="82" t="str">
        <f t="shared" si="0"/>
        <v>○</v>
      </c>
    </row>
    <row r="27" spans="1:7" ht="15.75" customHeight="1" x14ac:dyDescent="0.2">
      <c r="A27" s="85">
        <v>221</v>
      </c>
      <c r="B27" s="86" t="s">
        <v>19</v>
      </c>
      <c r="C27" s="87">
        <f>COUNTIF('未収載（B~N区分）'!$C$2:$C$450,$B27)</f>
        <v>6</v>
      </c>
      <c r="D27" s="87">
        <f>COUNTIF('既収載（B~N区分）'!$C$2:$C$329,$B27)</f>
        <v>0</v>
      </c>
      <c r="E27" s="87">
        <f>COUNTIF('基本診療料（A区分）'!$C$2:$C$294,$B27)</f>
        <v>0</v>
      </c>
      <c r="F27" s="101">
        <f>COUNTIF(医薬品!$C$2:$C$300,$B27)</f>
        <v>0</v>
      </c>
      <c r="G27" s="102" t="str">
        <f t="shared" si="0"/>
        <v>○</v>
      </c>
    </row>
    <row r="28" spans="1:7" ht="15.75" customHeight="1" x14ac:dyDescent="0.2">
      <c r="A28" s="75">
        <v>222</v>
      </c>
      <c r="B28" s="76" t="s">
        <v>20</v>
      </c>
      <c r="C28" s="73">
        <f>COUNTIF('未収載（B~N区分）'!$C$2:$C$450,$B28)</f>
        <v>0</v>
      </c>
      <c r="D28" s="74">
        <f>COUNTIF('既収載（B~N区分）'!$C$2:$C$329,$B28)</f>
        <v>0</v>
      </c>
      <c r="E28" s="74">
        <f>COUNTIF('基本診療料（A区分）'!$C$2:$C$294,$B28)</f>
        <v>0</v>
      </c>
      <c r="F28" s="80">
        <f>COUNTIF(医薬品!$C$2:$C$300,$B28)</f>
        <v>0</v>
      </c>
      <c r="G28" s="82" t="str">
        <f t="shared" si="0"/>
        <v/>
      </c>
    </row>
    <row r="29" spans="1:7" ht="15.75" customHeight="1" x14ac:dyDescent="0.2">
      <c r="A29" s="85">
        <v>223</v>
      </c>
      <c r="B29" s="86" t="s">
        <v>23</v>
      </c>
      <c r="C29" s="87">
        <f>COUNTIF('未収載（B~N区分）'!$C$2:$C$450,$B29)</f>
        <v>0</v>
      </c>
      <c r="D29" s="87">
        <f>COUNTIF('既収載（B~N区分）'!$C$2:$C$329,$B29)</f>
        <v>0</v>
      </c>
      <c r="E29" s="87">
        <f>COUNTIF('基本診療料（A区分）'!$C$2:$C$294,$B29)</f>
        <v>0</v>
      </c>
      <c r="F29" s="101">
        <f>COUNTIF(医薬品!$C$2:$C$300,$B29)</f>
        <v>0</v>
      </c>
      <c r="G29" s="102" t="str">
        <f t="shared" si="0"/>
        <v/>
      </c>
    </row>
    <row r="30" spans="1:7" ht="15.75" customHeight="1" x14ac:dyDescent="0.2">
      <c r="A30" s="75">
        <v>224</v>
      </c>
      <c r="B30" s="76" t="s">
        <v>21</v>
      </c>
      <c r="C30" s="73">
        <f>COUNTIF('未収載（B~N区分）'!$C$2:$C$450,$B30)</f>
        <v>1</v>
      </c>
      <c r="D30" s="74">
        <f>COUNTIF('既収載（B~N区分）'!$C$2:$C$329,$B30)</f>
        <v>0</v>
      </c>
      <c r="E30" s="74">
        <f>COUNTIF('基本診療料（A区分）'!$C$2:$C$294,$B30)</f>
        <v>0</v>
      </c>
      <c r="F30" s="80">
        <f>COUNTIF(医薬品!$C$2:$C$300,$B30)</f>
        <v>0</v>
      </c>
      <c r="G30" s="82" t="str">
        <f t="shared" si="0"/>
        <v>○</v>
      </c>
    </row>
    <row r="31" spans="1:7" ht="15.75" customHeight="1" x14ac:dyDescent="0.2">
      <c r="A31" s="85">
        <v>225</v>
      </c>
      <c r="B31" s="86" t="s">
        <v>22</v>
      </c>
      <c r="C31" s="87">
        <f>COUNTIF('未収載（B~N区分）'!$C$2:$C$450,$B31)</f>
        <v>0</v>
      </c>
      <c r="D31" s="87">
        <f>COUNTIF('既収載（B~N区分）'!$C$2:$C$329,$B31)</f>
        <v>0</v>
      </c>
      <c r="E31" s="87">
        <f>COUNTIF('基本診療料（A区分）'!$C$2:$C$294,$B31)</f>
        <v>0</v>
      </c>
      <c r="F31" s="101">
        <f>COUNTIF(医薬品!$C$2:$C$300,$B31)</f>
        <v>0</v>
      </c>
      <c r="G31" s="102" t="str">
        <f t="shared" si="0"/>
        <v/>
      </c>
    </row>
    <row r="32" spans="1:7" ht="15.75" customHeight="1" x14ac:dyDescent="0.2">
      <c r="A32" s="75">
        <v>226</v>
      </c>
      <c r="B32" s="76" t="s">
        <v>24</v>
      </c>
      <c r="C32" s="73">
        <f>COUNTIF('未収載（B~N区分）'!$C$2:$C$450,$B32)</f>
        <v>0</v>
      </c>
      <c r="D32" s="74">
        <f>COUNTIF('既収載（B~N区分）'!$C$2:$C$329,$B32)</f>
        <v>0</v>
      </c>
      <c r="E32" s="74">
        <f>COUNTIF('基本診療料（A区分）'!$C$2:$C$294,$B32)</f>
        <v>0</v>
      </c>
      <c r="F32" s="80">
        <f>COUNTIF(医薬品!$C$2:$C$300,$B32)</f>
        <v>0</v>
      </c>
      <c r="G32" s="82" t="str">
        <f t="shared" si="0"/>
        <v/>
      </c>
    </row>
    <row r="33" spans="1:7" ht="15.75" customHeight="1" x14ac:dyDescent="0.2">
      <c r="A33" s="85">
        <v>227</v>
      </c>
      <c r="B33" s="86" t="s">
        <v>25</v>
      </c>
      <c r="C33" s="87">
        <f>COUNTIF('未収載（B~N区分）'!$C$2:$C$450,$B33)</f>
        <v>1</v>
      </c>
      <c r="D33" s="87">
        <f>COUNTIF('既収載（B~N区分）'!$C$2:$C$329,$B33)</f>
        <v>6</v>
      </c>
      <c r="E33" s="87">
        <f>COUNTIF('基本診療料（A区分）'!$C$2:$C$294,$B33)</f>
        <v>0</v>
      </c>
      <c r="F33" s="101">
        <f>COUNTIF(医薬品!$C$2:$C$300,$B33)</f>
        <v>0</v>
      </c>
      <c r="G33" s="102" t="str">
        <f t="shared" si="0"/>
        <v>○</v>
      </c>
    </row>
    <row r="34" spans="1:7" ht="15.75" customHeight="1" x14ac:dyDescent="0.2">
      <c r="A34" s="75">
        <v>228</v>
      </c>
      <c r="B34" s="76" t="s">
        <v>122</v>
      </c>
      <c r="C34" s="73">
        <f>COUNTIF('未収載（B~N区分）'!$C$2:$C$450,$B34)</f>
        <v>0</v>
      </c>
      <c r="D34" s="74">
        <f>COUNTIF('既収載（B~N区分）'!$C$2:$C$329,$B34)</f>
        <v>0</v>
      </c>
      <c r="E34" s="74">
        <f>COUNTIF('基本診療料（A区分）'!$C$2:$C$294,$B34)</f>
        <v>0</v>
      </c>
      <c r="F34" s="80">
        <f>COUNTIF(医薬品!$C$2:$C$300,$B34)</f>
        <v>0</v>
      </c>
      <c r="G34" s="82" t="str">
        <f t="shared" si="0"/>
        <v/>
      </c>
    </row>
    <row r="35" spans="1:7" ht="15.75" customHeight="1" x14ac:dyDescent="0.2">
      <c r="A35" s="85">
        <v>229</v>
      </c>
      <c r="B35" s="86" t="s">
        <v>26</v>
      </c>
      <c r="C35" s="87">
        <f>COUNTIF('未収載（B~N区分）'!$C$2:$C$450,$B35)</f>
        <v>0</v>
      </c>
      <c r="D35" s="87">
        <f>COUNTIF('既収載（B~N区分）'!$C$2:$C$329,$B35)</f>
        <v>1</v>
      </c>
      <c r="E35" s="87">
        <f>COUNTIF('基本診療料（A区分）'!$C$2:$C$294,$B35)</f>
        <v>0</v>
      </c>
      <c r="F35" s="101">
        <f>COUNTIF(医薬品!$C$2:$C$300,$B35)</f>
        <v>0</v>
      </c>
      <c r="G35" s="102" t="str">
        <f t="shared" si="0"/>
        <v>○</v>
      </c>
    </row>
    <row r="36" spans="1:7" ht="15.75" customHeight="1" x14ac:dyDescent="0.2">
      <c r="A36" s="75">
        <v>230</v>
      </c>
      <c r="B36" s="76" t="s">
        <v>27</v>
      </c>
      <c r="C36" s="73">
        <f>COUNTIF('未収載（B~N区分）'!$C$2:$C$450,$B36)</f>
        <v>2</v>
      </c>
      <c r="D36" s="74">
        <f>COUNTIF('既収載（B~N区分）'!$C$2:$C$329,$B36)</f>
        <v>1</v>
      </c>
      <c r="E36" s="74">
        <f>COUNTIF('基本診療料（A区分）'!$C$2:$C$294,$B36)</f>
        <v>0</v>
      </c>
      <c r="F36" s="80">
        <f>COUNTIF(医薬品!$C$2:$C$300,$B36)</f>
        <v>0</v>
      </c>
      <c r="G36" s="82" t="str">
        <f t="shared" si="0"/>
        <v>○</v>
      </c>
    </row>
    <row r="37" spans="1:7" ht="15.75" customHeight="1" x14ac:dyDescent="0.2">
      <c r="A37" s="85">
        <v>231</v>
      </c>
      <c r="B37" s="86" t="s">
        <v>163</v>
      </c>
      <c r="C37" s="87">
        <f>COUNTIF('未収載（B~N区分）'!$C$2:$C$450,$B37)</f>
        <v>0</v>
      </c>
      <c r="D37" s="87">
        <f>COUNTIF('既収載（B~N区分）'!$C$2:$C$329,$B37)</f>
        <v>0</v>
      </c>
      <c r="E37" s="87">
        <f>COUNTIF('基本診療料（A区分）'!$C$2:$C$294,$B37)</f>
        <v>0</v>
      </c>
      <c r="F37" s="101">
        <f>COUNTIF(医薬品!$C$2:$C$300,$B37)</f>
        <v>0</v>
      </c>
      <c r="G37" s="102" t="str">
        <f t="shared" si="0"/>
        <v/>
      </c>
    </row>
    <row r="38" spans="1:7" ht="15.75" customHeight="1" x14ac:dyDescent="0.2">
      <c r="A38" s="75">
        <v>232</v>
      </c>
      <c r="B38" s="76" t="s">
        <v>28</v>
      </c>
      <c r="C38" s="73">
        <f>COUNTIF('未収載（B~N区分）'!$C$2:$C$450,$B38)</f>
        <v>1</v>
      </c>
      <c r="D38" s="74">
        <f>COUNTIF('既収載（B~N区分）'!$C$2:$C$329,$B38)</f>
        <v>5</v>
      </c>
      <c r="E38" s="74">
        <f>COUNTIF('基本診療料（A区分）'!$C$2:$C$294,$B38)</f>
        <v>1</v>
      </c>
      <c r="F38" s="80">
        <f>COUNTIF(医薬品!$C$2:$C$300,$B38)</f>
        <v>0</v>
      </c>
      <c r="G38" s="82" t="str">
        <f t="shared" si="0"/>
        <v>○</v>
      </c>
    </row>
    <row r="39" spans="1:7" ht="15.75" customHeight="1" x14ac:dyDescent="0.2">
      <c r="A39" s="85">
        <v>233</v>
      </c>
      <c r="B39" s="86" t="s">
        <v>29</v>
      </c>
      <c r="C39" s="87">
        <f>COUNTIF('未収載（B~N区分）'!$C$2:$C$450,$B39)</f>
        <v>0</v>
      </c>
      <c r="D39" s="87">
        <f>COUNTIF('既収載（B~N区分）'!$C$2:$C$329,$B39)</f>
        <v>1</v>
      </c>
      <c r="E39" s="87">
        <f>COUNTIF('基本診療料（A区分）'!$C$2:$C$294,$B39)</f>
        <v>0</v>
      </c>
      <c r="F39" s="101">
        <f>COUNTIF(医薬品!$C$2:$C$300,$B39)</f>
        <v>0</v>
      </c>
      <c r="G39" s="102" t="str">
        <f t="shared" si="0"/>
        <v>○</v>
      </c>
    </row>
    <row r="40" spans="1:7" ht="15.75" customHeight="1" x14ac:dyDescent="0.2">
      <c r="A40" s="75">
        <v>234</v>
      </c>
      <c r="B40" s="76" t="s">
        <v>30</v>
      </c>
      <c r="C40" s="73">
        <f>COUNTIF('未収載（B~N区分）'!$C$2:$C$450,$B40)</f>
        <v>0</v>
      </c>
      <c r="D40" s="74">
        <f>COUNTIF('既収載（B~N区分）'!$C$2:$C$329,$B40)</f>
        <v>0</v>
      </c>
      <c r="E40" s="74">
        <f>COUNTIF('基本診療料（A区分）'!$C$2:$C$294,$B40)</f>
        <v>0</v>
      </c>
      <c r="F40" s="80">
        <f>COUNTIF(医薬品!$C$2:$C$300,$B40)</f>
        <v>0</v>
      </c>
      <c r="G40" s="82" t="str">
        <f t="shared" si="0"/>
        <v/>
      </c>
    </row>
    <row r="41" spans="1:7" ht="15.75" customHeight="1" x14ac:dyDescent="0.2">
      <c r="A41" s="85">
        <v>235</v>
      </c>
      <c r="B41" s="86" t="s">
        <v>123</v>
      </c>
      <c r="C41" s="87">
        <f>COUNTIF('未収載（B~N区分）'!$C$2:$C$450,$B41)</f>
        <v>0</v>
      </c>
      <c r="D41" s="87">
        <f>COUNTIF('既収載（B~N区分）'!$C$2:$C$329,$B41)</f>
        <v>0</v>
      </c>
      <c r="E41" s="87">
        <f>COUNTIF('基本診療料（A区分）'!$C$2:$C$294,$B41)</f>
        <v>0</v>
      </c>
      <c r="F41" s="101">
        <f>COUNTIF(医薬品!$C$2:$C$300,$B41)</f>
        <v>0</v>
      </c>
      <c r="G41" s="102" t="str">
        <f t="shared" si="0"/>
        <v/>
      </c>
    </row>
    <row r="42" spans="1:7" ht="15.75" customHeight="1" x14ac:dyDescent="0.2">
      <c r="A42" s="75">
        <v>236</v>
      </c>
      <c r="B42" s="76" t="s">
        <v>31</v>
      </c>
      <c r="C42" s="73">
        <f>COUNTIF('未収載（B~N区分）'!$C$2:$C$450,$B42)</f>
        <v>1</v>
      </c>
      <c r="D42" s="74">
        <f>COUNTIF('既収載（B~N区分）'!$C$2:$C$329,$B42)</f>
        <v>0</v>
      </c>
      <c r="E42" s="74">
        <f>COUNTIF('基本診療料（A区分）'!$C$2:$C$294,$B42)</f>
        <v>0</v>
      </c>
      <c r="F42" s="80">
        <f>COUNTIF(医薬品!$C$2:$C$300,$B42)</f>
        <v>0</v>
      </c>
      <c r="G42" s="82" t="str">
        <f t="shared" si="0"/>
        <v>○</v>
      </c>
    </row>
    <row r="43" spans="1:7" ht="15.75" customHeight="1" x14ac:dyDescent="0.2">
      <c r="A43" s="85">
        <v>237</v>
      </c>
      <c r="B43" s="86" t="s">
        <v>164</v>
      </c>
      <c r="C43" s="87">
        <f>COUNTIF('未収載（B~N区分）'!$C$2:$C$450,$B43)</f>
        <v>0</v>
      </c>
      <c r="D43" s="87">
        <f>COUNTIF('既収載（B~N区分）'!$C$2:$C$329,$B43)</f>
        <v>0</v>
      </c>
      <c r="E43" s="87">
        <f>COUNTIF('基本診療料（A区分）'!$C$2:$C$294,$B43)</f>
        <v>0</v>
      </c>
      <c r="F43" s="101">
        <f>COUNTIF(医薬品!$C$2:$C$300,$B43)</f>
        <v>0</v>
      </c>
      <c r="G43" s="102" t="str">
        <f t="shared" si="0"/>
        <v/>
      </c>
    </row>
    <row r="44" spans="1:7" ht="15.75" customHeight="1" x14ac:dyDescent="0.2">
      <c r="A44" s="75">
        <v>238</v>
      </c>
      <c r="B44" s="76" t="s">
        <v>33</v>
      </c>
      <c r="C44" s="73">
        <f>COUNTIF('未収載（B~N区分）'!$C$2:$C$450,$B44)</f>
        <v>0</v>
      </c>
      <c r="D44" s="74">
        <f>COUNTIF('既収載（B~N区分）'!$C$2:$C$329,$B44)</f>
        <v>0</v>
      </c>
      <c r="E44" s="74">
        <f>COUNTIF('基本診療料（A区分）'!$C$2:$C$294,$B44)</f>
        <v>0</v>
      </c>
      <c r="F44" s="80">
        <f>COUNTIF(医薬品!$C$2:$C$300,$B44)</f>
        <v>0</v>
      </c>
      <c r="G44" s="82" t="str">
        <f t="shared" si="0"/>
        <v/>
      </c>
    </row>
    <row r="45" spans="1:7" ht="15.75" customHeight="1" x14ac:dyDescent="0.2">
      <c r="A45" s="85">
        <v>239</v>
      </c>
      <c r="B45" s="86" t="s">
        <v>32</v>
      </c>
      <c r="C45" s="87">
        <f>COUNTIF('未収載（B~N区分）'!$C$2:$C$450,$B45)</f>
        <v>0</v>
      </c>
      <c r="D45" s="87">
        <f>COUNTIF('既収載（B~N区分）'!$C$2:$C$329,$B45)</f>
        <v>0</v>
      </c>
      <c r="E45" s="87">
        <f>COUNTIF('基本診療料（A区分）'!$C$2:$C$294,$B45)</f>
        <v>0</v>
      </c>
      <c r="F45" s="101">
        <f>COUNTIF(医薬品!$C$2:$C$300,$B45)</f>
        <v>0</v>
      </c>
      <c r="G45" s="102" t="str">
        <f t="shared" si="0"/>
        <v/>
      </c>
    </row>
    <row r="46" spans="1:7" ht="15.75" customHeight="1" x14ac:dyDescent="0.2">
      <c r="A46" s="75">
        <v>240</v>
      </c>
      <c r="B46" s="76" t="s">
        <v>124</v>
      </c>
      <c r="C46" s="73">
        <f>COUNTIF('未収載（B~N区分）'!$C$2:$C$450,$B46)</f>
        <v>0</v>
      </c>
      <c r="D46" s="74">
        <f>COUNTIF('既収載（B~N区分）'!$C$2:$C$329,$B46)</f>
        <v>0</v>
      </c>
      <c r="E46" s="74">
        <f>COUNTIF('基本診療料（A区分）'!$C$2:$C$294,$B46)</f>
        <v>0</v>
      </c>
      <c r="F46" s="80">
        <f>COUNTIF(医薬品!$C$2:$C$300,$B46)</f>
        <v>0</v>
      </c>
      <c r="G46" s="82" t="str">
        <f t="shared" si="0"/>
        <v/>
      </c>
    </row>
    <row r="47" spans="1:7" ht="15.75" customHeight="1" x14ac:dyDescent="0.2">
      <c r="A47" s="85">
        <v>241</v>
      </c>
      <c r="B47" s="86" t="s">
        <v>34</v>
      </c>
      <c r="C47" s="87">
        <f>COUNTIF('未収載（B~N区分）'!$C$2:$C$450,$B47)</f>
        <v>0</v>
      </c>
      <c r="D47" s="87">
        <f>COUNTIF('既収載（B~N区分）'!$C$2:$C$329,$B47)</f>
        <v>0</v>
      </c>
      <c r="E47" s="87">
        <f>COUNTIF('基本診療料（A区分）'!$C$2:$C$294,$B47)</f>
        <v>3</v>
      </c>
      <c r="F47" s="101">
        <f>COUNTIF(医薬品!$C$2:$C$300,$B47)</f>
        <v>0</v>
      </c>
      <c r="G47" s="102" t="str">
        <f t="shared" si="0"/>
        <v>○</v>
      </c>
    </row>
    <row r="48" spans="1:7" ht="15.75" customHeight="1" x14ac:dyDescent="0.2">
      <c r="A48" s="75">
        <v>242</v>
      </c>
      <c r="B48" s="76" t="s">
        <v>165</v>
      </c>
      <c r="C48" s="73">
        <f>COUNTIF('未収載（B~N区分）'!$C$2:$C$450,$B48)</f>
        <v>0</v>
      </c>
      <c r="D48" s="74">
        <f>COUNTIF('既収載（B~N区分）'!$C$2:$C$329,$B48)</f>
        <v>0</v>
      </c>
      <c r="E48" s="74">
        <f>COUNTIF('基本診療料（A区分）'!$C$2:$C$294,$B48)</f>
        <v>0</v>
      </c>
      <c r="F48" s="80">
        <f>COUNTIF(医薬品!$C$2:$C$300,$B48)</f>
        <v>0</v>
      </c>
      <c r="G48" s="82" t="str">
        <f t="shared" si="0"/>
        <v/>
      </c>
    </row>
    <row r="49" spans="1:7" ht="15.75" customHeight="1" x14ac:dyDescent="0.2">
      <c r="A49" s="85">
        <v>243</v>
      </c>
      <c r="B49" s="86" t="s">
        <v>35</v>
      </c>
      <c r="C49" s="87">
        <f>COUNTIF('未収載（B~N区分）'!$C$2:$C$450,$B49)</f>
        <v>0</v>
      </c>
      <c r="D49" s="87">
        <f>COUNTIF('既収載（B~N区分）'!$C$2:$C$329,$B49)</f>
        <v>0</v>
      </c>
      <c r="E49" s="87">
        <f>COUNTIF('基本診療料（A区分）'!$C$2:$C$294,$B49)</f>
        <v>0</v>
      </c>
      <c r="F49" s="101">
        <f>COUNTIF(医薬品!$C$2:$C$300,$B49)</f>
        <v>0</v>
      </c>
      <c r="G49" s="102" t="str">
        <f t="shared" si="0"/>
        <v/>
      </c>
    </row>
    <row r="50" spans="1:7" ht="15.75" customHeight="1" x14ac:dyDescent="0.2">
      <c r="A50" s="75">
        <v>244</v>
      </c>
      <c r="B50" s="76" t="s">
        <v>37</v>
      </c>
      <c r="C50" s="73">
        <f>COUNTIF('未収載（B~N区分）'!$C$2:$C$450,$B50)</f>
        <v>0</v>
      </c>
      <c r="D50" s="74">
        <f>COUNTIF('既収載（B~N区分）'!$C$2:$C$329,$B50)</f>
        <v>0</v>
      </c>
      <c r="E50" s="74">
        <f>COUNTIF('基本診療料（A区分）'!$C$2:$C$294,$B50)</f>
        <v>0</v>
      </c>
      <c r="F50" s="80">
        <f>COUNTIF(医薬品!$C$2:$C$300,$B50)</f>
        <v>0</v>
      </c>
      <c r="G50" s="82" t="str">
        <f t="shared" si="0"/>
        <v/>
      </c>
    </row>
    <row r="51" spans="1:7" ht="15.75" customHeight="1" x14ac:dyDescent="0.2">
      <c r="A51" s="85">
        <v>245</v>
      </c>
      <c r="B51" s="86" t="s">
        <v>36</v>
      </c>
      <c r="C51" s="87">
        <f>COUNTIF('未収載（B~N区分）'!$C$2:$C$450,$B51)</f>
        <v>1</v>
      </c>
      <c r="D51" s="87">
        <f>COUNTIF('既収載（B~N区分）'!$C$2:$C$329,$B51)</f>
        <v>0</v>
      </c>
      <c r="E51" s="87">
        <f>COUNTIF('基本診療料（A区分）'!$C$2:$C$294,$B51)</f>
        <v>1</v>
      </c>
      <c r="F51" s="101">
        <f>COUNTIF(医薬品!$C$2:$C$300,$B51)</f>
        <v>0</v>
      </c>
      <c r="G51" s="102" t="str">
        <f t="shared" si="0"/>
        <v>○</v>
      </c>
    </row>
    <row r="52" spans="1:7" ht="15.75" customHeight="1" x14ac:dyDescent="0.2">
      <c r="A52" s="75">
        <v>246</v>
      </c>
      <c r="B52" s="76" t="s">
        <v>44</v>
      </c>
      <c r="C52" s="73">
        <f>COUNTIF('未収載（B~N区分）'!$C$2:$C$450,$B52)</f>
        <v>0</v>
      </c>
      <c r="D52" s="74">
        <f>COUNTIF('既収載（B~N区分）'!$C$2:$C$329,$B52)</f>
        <v>0</v>
      </c>
      <c r="E52" s="74">
        <f>COUNTIF('基本診療料（A区分）'!$C$2:$C$294,$B52)</f>
        <v>0</v>
      </c>
      <c r="F52" s="80">
        <f>COUNTIF(医薬品!$C$2:$C$300,$B52)</f>
        <v>0</v>
      </c>
      <c r="G52" s="82" t="str">
        <f t="shared" si="0"/>
        <v/>
      </c>
    </row>
    <row r="53" spans="1:7" ht="15.75" customHeight="1" x14ac:dyDescent="0.2">
      <c r="A53" s="85">
        <v>247</v>
      </c>
      <c r="B53" s="86" t="s">
        <v>45</v>
      </c>
      <c r="C53" s="87">
        <f>COUNTIF('未収載（B~N区分）'!$C$2:$C$450,$B53)</f>
        <v>0</v>
      </c>
      <c r="D53" s="87">
        <f>COUNTIF('既収載（B~N区分）'!$C$2:$C$329,$B53)</f>
        <v>0</v>
      </c>
      <c r="E53" s="87">
        <f>COUNTIF('基本診療料（A区分）'!$C$2:$C$294,$B53)</f>
        <v>0</v>
      </c>
      <c r="F53" s="101">
        <f>COUNTIF(医薬品!$C$2:$C$300,$B53)</f>
        <v>0</v>
      </c>
      <c r="G53" s="102" t="str">
        <f t="shared" si="0"/>
        <v/>
      </c>
    </row>
    <row r="54" spans="1:7" ht="15.75" customHeight="1" x14ac:dyDescent="0.2">
      <c r="A54" s="75">
        <v>248</v>
      </c>
      <c r="B54" s="76" t="s">
        <v>42</v>
      </c>
      <c r="C54" s="73">
        <f>COUNTIF('未収載（B~N区分）'!$C$2:$C$450,$B54)</f>
        <v>0</v>
      </c>
      <c r="D54" s="74">
        <f>COUNTIF('既収載（B~N区分）'!$C$2:$C$329,$B54)</f>
        <v>0</v>
      </c>
      <c r="E54" s="74">
        <f>COUNTIF('基本診療料（A区分）'!$C$2:$C$294,$B54)</f>
        <v>0</v>
      </c>
      <c r="F54" s="80">
        <f>COUNTIF(医薬品!$C$2:$C$300,$B54)</f>
        <v>0</v>
      </c>
      <c r="G54" s="82" t="str">
        <f t="shared" si="0"/>
        <v/>
      </c>
    </row>
    <row r="55" spans="1:7" ht="15.75" customHeight="1" x14ac:dyDescent="0.2">
      <c r="A55" s="85">
        <v>249</v>
      </c>
      <c r="B55" s="86" t="s">
        <v>43</v>
      </c>
      <c r="C55" s="87">
        <f>COUNTIF('未収載（B~N区分）'!$C$2:$C$450,$B55)</f>
        <v>0</v>
      </c>
      <c r="D55" s="87">
        <f>COUNTIF('既収載（B~N区分）'!$C$2:$C$329,$B55)</f>
        <v>0</v>
      </c>
      <c r="E55" s="87">
        <f>COUNTIF('基本診療料（A区分）'!$C$2:$C$294,$B55)</f>
        <v>0</v>
      </c>
      <c r="F55" s="101">
        <f>COUNTIF(医薬品!$C$2:$C$300,$B55)</f>
        <v>0</v>
      </c>
      <c r="G55" s="102" t="str">
        <f t="shared" si="0"/>
        <v/>
      </c>
    </row>
    <row r="56" spans="1:7" ht="15.75" customHeight="1" x14ac:dyDescent="0.2">
      <c r="A56" s="75">
        <v>250</v>
      </c>
      <c r="B56" s="76" t="s">
        <v>46</v>
      </c>
      <c r="C56" s="73">
        <f>COUNTIF('未収載（B~N区分）'!$C$2:$C$450,$B56)</f>
        <v>1</v>
      </c>
      <c r="D56" s="74">
        <f>COUNTIF('既収載（B~N区分）'!$C$2:$C$329,$B56)</f>
        <v>0</v>
      </c>
      <c r="E56" s="74">
        <f>COUNTIF('基本診療料（A区分）'!$C$2:$C$294,$B56)</f>
        <v>0</v>
      </c>
      <c r="F56" s="80">
        <f>COUNTIF(医薬品!$C$2:$C$300,$B56)</f>
        <v>0</v>
      </c>
      <c r="G56" s="82" t="str">
        <f t="shared" si="0"/>
        <v>○</v>
      </c>
    </row>
    <row r="57" spans="1:7" ht="15.75" customHeight="1" x14ac:dyDescent="0.2">
      <c r="A57" s="85">
        <v>251</v>
      </c>
      <c r="B57" s="86" t="s">
        <v>48</v>
      </c>
      <c r="C57" s="87">
        <f>COUNTIF('未収載（B~N区分）'!$C$2:$C$450,$B57)</f>
        <v>0</v>
      </c>
      <c r="D57" s="87">
        <f>COUNTIF('既収載（B~N区分）'!$C$2:$C$329,$B57)</f>
        <v>0</v>
      </c>
      <c r="E57" s="87">
        <f>COUNTIF('基本診療料（A区分）'!$C$2:$C$294,$B57)</f>
        <v>0</v>
      </c>
      <c r="F57" s="101">
        <f>COUNTIF(医薬品!$C$2:$C$300,$B57)</f>
        <v>0</v>
      </c>
      <c r="G57" s="102" t="str">
        <f t="shared" si="0"/>
        <v/>
      </c>
    </row>
    <row r="58" spans="1:7" ht="15.75" customHeight="1" x14ac:dyDescent="0.2">
      <c r="A58" s="75">
        <v>252</v>
      </c>
      <c r="B58" s="76" t="s">
        <v>47</v>
      </c>
      <c r="C58" s="73">
        <f>COUNTIF('未収載（B~N区分）'!$C$2:$C$450,$B58)</f>
        <v>0</v>
      </c>
      <c r="D58" s="74">
        <f>COUNTIF('既収載（B~N区分）'!$C$2:$C$329,$B58)</f>
        <v>0</v>
      </c>
      <c r="E58" s="74">
        <f>COUNTIF('基本診療料（A区分）'!$C$2:$C$294,$B58)</f>
        <v>0</v>
      </c>
      <c r="F58" s="80">
        <f>COUNTIF(医薬品!$C$2:$C$300,$B58)</f>
        <v>0</v>
      </c>
      <c r="G58" s="82" t="str">
        <f t="shared" si="0"/>
        <v/>
      </c>
    </row>
    <row r="59" spans="1:7" ht="15.75" customHeight="1" x14ac:dyDescent="0.2">
      <c r="A59" s="85">
        <v>253</v>
      </c>
      <c r="B59" s="86" t="s">
        <v>49</v>
      </c>
      <c r="C59" s="87">
        <f>COUNTIF('未収載（B~N区分）'!$C$2:$C$450,$B59)</f>
        <v>0</v>
      </c>
      <c r="D59" s="87">
        <f>COUNTIF('既収載（B~N区分）'!$C$2:$C$329,$B59)</f>
        <v>0</v>
      </c>
      <c r="E59" s="87">
        <f>COUNTIF('基本診療料（A区分）'!$C$2:$C$294,$B59)</f>
        <v>0</v>
      </c>
      <c r="F59" s="101">
        <f>COUNTIF(医薬品!$C$2:$C$300,$B59)</f>
        <v>0</v>
      </c>
      <c r="G59" s="102" t="str">
        <f t="shared" si="0"/>
        <v/>
      </c>
    </row>
    <row r="60" spans="1:7" ht="15.75" customHeight="1" x14ac:dyDescent="0.2">
      <c r="A60" s="75">
        <v>254</v>
      </c>
      <c r="B60" s="76" t="s">
        <v>156</v>
      </c>
      <c r="C60" s="73">
        <f>COUNTIF('未収載（B~N区分）'!$C$2:$C$450,$B60)</f>
        <v>0</v>
      </c>
      <c r="D60" s="74">
        <f>COUNTIF('既収載（B~N区分）'!$C$2:$C$329,$B60)</f>
        <v>0</v>
      </c>
      <c r="E60" s="74">
        <f>COUNTIF('基本診療料（A区分）'!$C$2:$C$294,$B60)</f>
        <v>0</v>
      </c>
      <c r="F60" s="80">
        <f>COUNTIF(医薬品!$C$2:$C$300,$B60)</f>
        <v>0</v>
      </c>
      <c r="G60" s="82" t="str">
        <f t="shared" si="0"/>
        <v/>
      </c>
    </row>
    <row r="61" spans="1:7" ht="15.75" customHeight="1" x14ac:dyDescent="0.2">
      <c r="A61" s="85">
        <v>255</v>
      </c>
      <c r="B61" s="86" t="s">
        <v>50</v>
      </c>
      <c r="C61" s="87">
        <f>COUNTIF('未収載（B~N区分）'!$C$2:$C$450,$B61)</f>
        <v>0</v>
      </c>
      <c r="D61" s="87">
        <f>COUNTIF('既収載（B~N区分）'!$C$2:$C$329,$B61)</f>
        <v>0</v>
      </c>
      <c r="E61" s="87">
        <f>COUNTIF('基本診療料（A区分）'!$C$2:$C$294,$B61)</f>
        <v>0</v>
      </c>
      <c r="F61" s="101">
        <f>COUNTIF(医薬品!$C$2:$C$300,$B61)</f>
        <v>0</v>
      </c>
      <c r="G61" s="102" t="str">
        <f t="shared" si="0"/>
        <v/>
      </c>
    </row>
    <row r="62" spans="1:7" ht="15.75" customHeight="1" x14ac:dyDescent="0.2">
      <c r="A62" s="75">
        <v>256</v>
      </c>
      <c r="B62" s="76" t="s">
        <v>51</v>
      </c>
      <c r="C62" s="73">
        <f>COUNTIF('未収載（B~N区分）'!$C$2:$C$450,$B62)</f>
        <v>0</v>
      </c>
      <c r="D62" s="74">
        <f>COUNTIF('既収載（B~N区分）'!$C$2:$C$329,$B62)</f>
        <v>0</v>
      </c>
      <c r="E62" s="74">
        <f>COUNTIF('基本診療料（A区分）'!$C$2:$C$294,$B62)</f>
        <v>0</v>
      </c>
      <c r="F62" s="80">
        <f>COUNTIF(医薬品!$C$2:$C$300,$B62)</f>
        <v>0</v>
      </c>
      <c r="G62" s="82" t="str">
        <f t="shared" si="0"/>
        <v/>
      </c>
    </row>
    <row r="63" spans="1:7" ht="15.75" customHeight="1" x14ac:dyDescent="0.2">
      <c r="A63" s="85">
        <v>257</v>
      </c>
      <c r="B63" s="86" t="s">
        <v>52</v>
      </c>
      <c r="C63" s="87">
        <f>COUNTIF('未収載（B~N区分）'!$C$2:$C$450,$B63)</f>
        <v>0</v>
      </c>
      <c r="D63" s="87">
        <f>COUNTIF('既収載（B~N区分）'!$C$2:$C$329,$B63)</f>
        <v>1</v>
      </c>
      <c r="E63" s="87">
        <f>COUNTIF('基本診療料（A区分）'!$C$2:$C$294,$B63)</f>
        <v>0</v>
      </c>
      <c r="F63" s="101">
        <f>COUNTIF(医薬品!$C$2:$C$300,$B63)</f>
        <v>0</v>
      </c>
      <c r="G63" s="102" t="str">
        <f t="shared" si="0"/>
        <v>○</v>
      </c>
    </row>
    <row r="64" spans="1:7" ht="15.75" customHeight="1" x14ac:dyDescent="0.2">
      <c r="A64" s="75">
        <v>258</v>
      </c>
      <c r="B64" s="76" t="s">
        <v>53</v>
      </c>
      <c r="C64" s="73">
        <f>COUNTIF('未収載（B~N区分）'!$C$2:$C$450,$B64)</f>
        <v>1</v>
      </c>
      <c r="D64" s="74">
        <f>COUNTIF('既収載（B~N区分）'!$C$2:$C$329,$B64)</f>
        <v>0</v>
      </c>
      <c r="E64" s="74">
        <f>COUNTIF('基本診療料（A区分）'!$C$2:$C$294,$B64)</f>
        <v>0</v>
      </c>
      <c r="F64" s="80">
        <f>COUNTIF(医薬品!$C$2:$C$300,$B64)</f>
        <v>0</v>
      </c>
      <c r="G64" s="82" t="str">
        <f t="shared" si="0"/>
        <v>○</v>
      </c>
    </row>
    <row r="65" spans="1:7" ht="15.75" customHeight="1" x14ac:dyDescent="0.2">
      <c r="A65" s="85">
        <v>259</v>
      </c>
      <c r="B65" s="86" t="s">
        <v>54</v>
      </c>
      <c r="C65" s="87">
        <f>COUNTIF('未収載（B~N区分）'!$C$2:$C$450,$B65)</f>
        <v>1</v>
      </c>
      <c r="D65" s="87">
        <f>COUNTIF('既収載（B~N区分）'!$C$2:$C$329,$B65)</f>
        <v>1</v>
      </c>
      <c r="E65" s="87">
        <f>COUNTIF('基本診療料（A区分）'!$C$2:$C$294,$B65)</f>
        <v>0</v>
      </c>
      <c r="F65" s="101">
        <f>COUNTIF(医薬品!$C$2:$C$300,$B65)</f>
        <v>0</v>
      </c>
      <c r="G65" s="102" t="str">
        <f t="shared" si="0"/>
        <v>○</v>
      </c>
    </row>
    <row r="66" spans="1:7" ht="15.75" customHeight="1" x14ac:dyDescent="0.2">
      <c r="A66" s="75">
        <v>260</v>
      </c>
      <c r="B66" s="76" t="s">
        <v>55</v>
      </c>
      <c r="C66" s="73">
        <f>COUNTIF('未収載（B~N区分）'!$C$2:$C$450,$B66)</f>
        <v>0</v>
      </c>
      <c r="D66" s="74">
        <f>COUNTIF('既収載（B~N区分）'!$C$2:$C$329,$B66)</f>
        <v>0</v>
      </c>
      <c r="E66" s="74">
        <f>COUNTIF('基本診療料（A区分）'!$C$2:$C$294,$B66)</f>
        <v>0</v>
      </c>
      <c r="F66" s="80">
        <f>COUNTIF(医薬品!$C$2:$C$300,$B66)</f>
        <v>0</v>
      </c>
      <c r="G66" s="82" t="str">
        <f t="shared" si="0"/>
        <v/>
      </c>
    </row>
    <row r="67" spans="1:7" ht="15.75" customHeight="1" x14ac:dyDescent="0.2">
      <c r="A67" s="85">
        <v>261</v>
      </c>
      <c r="B67" s="86" t="s">
        <v>58</v>
      </c>
      <c r="C67" s="87">
        <f>COUNTIF('未収載（B~N区分）'!$C$2:$C$450,$B67)</f>
        <v>4</v>
      </c>
      <c r="D67" s="87">
        <f>COUNTIF('既収載（B~N区分）'!$C$2:$C$329,$B67)</f>
        <v>0</v>
      </c>
      <c r="E67" s="87">
        <f>COUNTIF('基本診療料（A区分）'!$C$2:$C$294,$B67)</f>
        <v>0</v>
      </c>
      <c r="F67" s="101">
        <f>COUNTIF(医薬品!$C$2:$C$300,$B67)</f>
        <v>0</v>
      </c>
      <c r="G67" s="102" t="str">
        <f t="shared" si="0"/>
        <v>○</v>
      </c>
    </row>
    <row r="68" spans="1:7" ht="15.75" customHeight="1" x14ac:dyDescent="0.2">
      <c r="A68" s="75">
        <v>262</v>
      </c>
      <c r="B68" s="76" t="s">
        <v>59</v>
      </c>
      <c r="C68" s="73">
        <f>COUNTIF('未収載（B~N区分）'!$C$2:$C$450,$B68)</f>
        <v>3</v>
      </c>
      <c r="D68" s="74">
        <f>COUNTIF('既収載（B~N区分）'!$C$2:$C$329,$B68)</f>
        <v>3</v>
      </c>
      <c r="E68" s="74">
        <f>COUNTIF('基本診療料（A区分）'!$C$2:$C$294,$B68)</f>
        <v>0</v>
      </c>
      <c r="F68" s="80">
        <f>COUNTIF(医薬品!$C$2:$C$300,$B68)</f>
        <v>0</v>
      </c>
      <c r="G68" s="82" t="str">
        <f t="shared" si="0"/>
        <v>○</v>
      </c>
    </row>
    <row r="69" spans="1:7" ht="15.75" customHeight="1" x14ac:dyDescent="0.2">
      <c r="A69" s="85">
        <v>263</v>
      </c>
      <c r="B69" s="86" t="s">
        <v>166</v>
      </c>
      <c r="C69" s="87">
        <f>COUNTIF('未収載（B~N区分）'!$C$2:$C$450,$B69)</f>
        <v>0</v>
      </c>
      <c r="D69" s="87">
        <f>COUNTIF('既収載（B~N区分）'!$C$2:$C$329,$B69)</f>
        <v>0</v>
      </c>
      <c r="E69" s="87">
        <f>COUNTIF('基本診療料（A区分）'!$C$2:$C$294,$B69)</f>
        <v>0</v>
      </c>
      <c r="F69" s="101">
        <f>COUNTIF(医薬品!$C$2:$C$300,$B69)</f>
        <v>0</v>
      </c>
      <c r="G69" s="102" t="str">
        <f t="shared" si="0"/>
        <v/>
      </c>
    </row>
    <row r="70" spans="1:7" ht="15.75" customHeight="1" x14ac:dyDescent="0.2">
      <c r="A70" s="75">
        <v>264</v>
      </c>
      <c r="B70" s="76" t="s">
        <v>60</v>
      </c>
      <c r="C70" s="73">
        <f>COUNTIF('未収載（B~N区分）'!$C$2:$C$450,$B70)</f>
        <v>0</v>
      </c>
      <c r="D70" s="74">
        <f>COUNTIF('既収載（B~N区分）'!$C$2:$C$329,$B70)</f>
        <v>0</v>
      </c>
      <c r="E70" s="74">
        <f>COUNTIF('基本診療料（A区分）'!$C$2:$C$294,$B70)</f>
        <v>0</v>
      </c>
      <c r="F70" s="80">
        <f>COUNTIF(医薬品!$C$2:$C$300,$B70)</f>
        <v>0</v>
      </c>
      <c r="G70" s="82" t="str">
        <f t="shared" si="0"/>
        <v/>
      </c>
    </row>
    <row r="71" spans="1:7" ht="15.75" customHeight="1" x14ac:dyDescent="0.2">
      <c r="A71" s="85">
        <v>265</v>
      </c>
      <c r="B71" s="86" t="s">
        <v>61</v>
      </c>
      <c r="C71" s="87">
        <f>COUNTIF('未収載（B~N区分）'!$C$2:$C$450,$B71)</f>
        <v>0</v>
      </c>
      <c r="D71" s="87">
        <f>COUNTIF('既収載（B~N区分）'!$C$2:$C$329,$B71)</f>
        <v>2</v>
      </c>
      <c r="E71" s="87">
        <f>COUNTIF('基本診療料（A区分）'!$C$2:$C$294,$B71)</f>
        <v>0</v>
      </c>
      <c r="F71" s="101">
        <f>COUNTIF(医薬品!$C$2:$C$300,$B71)</f>
        <v>2</v>
      </c>
      <c r="G71" s="102" t="str">
        <f t="shared" si="0"/>
        <v>○</v>
      </c>
    </row>
    <row r="72" spans="1:7" ht="15.75" customHeight="1" x14ac:dyDescent="0.2">
      <c r="A72" s="75">
        <v>266</v>
      </c>
      <c r="B72" s="76" t="s">
        <v>64</v>
      </c>
      <c r="C72" s="73">
        <f>COUNTIF('未収載（B~N区分）'!$C$2:$C$450,$B72)</f>
        <v>0</v>
      </c>
      <c r="D72" s="74">
        <f>COUNTIF('既収載（B~N区分）'!$C$2:$C$329,$B72)</f>
        <v>0</v>
      </c>
      <c r="E72" s="74">
        <f>COUNTIF('基本診療料（A区分）'!$C$2:$C$294,$B72)</f>
        <v>0</v>
      </c>
      <c r="F72" s="80">
        <f>COUNTIF(医薬品!$C$2:$C$300,$B72)</f>
        <v>0</v>
      </c>
      <c r="G72" s="82" t="str">
        <f t="shared" si="0"/>
        <v/>
      </c>
    </row>
    <row r="73" spans="1:7" ht="15.75" customHeight="1" x14ac:dyDescent="0.2">
      <c r="A73" s="85">
        <v>267</v>
      </c>
      <c r="B73" s="86" t="s">
        <v>62</v>
      </c>
      <c r="C73" s="87">
        <f>COUNTIF('未収載（B~N区分）'!$C$2:$C$450,$B73)</f>
        <v>0</v>
      </c>
      <c r="D73" s="87">
        <f>COUNTIF('既収載（B~N区分）'!$C$2:$C$329,$B73)</f>
        <v>0</v>
      </c>
      <c r="E73" s="87">
        <f>COUNTIF('基本診療料（A区分）'!$C$2:$C$294,$B73)</f>
        <v>0</v>
      </c>
      <c r="F73" s="101">
        <f>COUNTIF(医薬品!$C$2:$C$300,$B73)</f>
        <v>0</v>
      </c>
      <c r="G73" s="102" t="str">
        <f t="shared" si="0"/>
        <v/>
      </c>
    </row>
    <row r="74" spans="1:7" ht="15.75" customHeight="1" x14ac:dyDescent="0.2">
      <c r="A74" s="75">
        <v>268</v>
      </c>
      <c r="B74" s="76" t="s">
        <v>63</v>
      </c>
      <c r="C74" s="73">
        <f>COUNTIF('未収載（B~N区分）'!$C$2:$C$450,$B74)</f>
        <v>0</v>
      </c>
      <c r="D74" s="74">
        <f>COUNTIF('既収載（B~N区分）'!$C$2:$C$329,$B74)</f>
        <v>0</v>
      </c>
      <c r="E74" s="74">
        <f>COUNTIF('基本診療料（A区分）'!$C$2:$C$294,$B74)</f>
        <v>0</v>
      </c>
      <c r="F74" s="80">
        <f>COUNTIF(医薬品!$C$2:$C$300,$B74)</f>
        <v>0</v>
      </c>
      <c r="G74" s="82" t="str">
        <f t="shared" ref="G74:G137" si="1">IF(SUM(C74:F74)&gt;0,"○","")</f>
        <v/>
      </c>
    </row>
    <row r="75" spans="1:7" ht="15.75" customHeight="1" x14ac:dyDescent="0.2">
      <c r="A75" s="85">
        <v>269</v>
      </c>
      <c r="B75" s="86" t="s">
        <v>167</v>
      </c>
      <c r="C75" s="87">
        <f>COUNTIF('未収載（B~N区分）'!$C$2:$C$450,$B75)</f>
        <v>0</v>
      </c>
      <c r="D75" s="87">
        <f>COUNTIF('既収載（B~N区分）'!$C$2:$C$329,$B75)</f>
        <v>0</v>
      </c>
      <c r="E75" s="87">
        <f>COUNTIF('基本診療料（A区分）'!$C$2:$C$294,$B75)</f>
        <v>0</v>
      </c>
      <c r="F75" s="101">
        <f>COUNTIF(医薬品!$C$2:$C$300,$B75)</f>
        <v>0</v>
      </c>
      <c r="G75" s="102" t="str">
        <f t="shared" si="1"/>
        <v/>
      </c>
    </row>
    <row r="76" spans="1:7" ht="15.75" customHeight="1" x14ac:dyDescent="0.2">
      <c r="A76" s="75">
        <v>270</v>
      </c>
      <c r="B76" s="76" t="s">
        <v>168</v>
      </c>
      <c r="C76" s="73">
        <f>COUNTIF('未収載（B~N区分）'!$C$2:$C$450,$B76)</f>
        <v>0</v>
      </c>
      <c r="D76" s="74">
        <f>COUNTIF('既収載（B~N区分）'!$C$2:$C$329,$B76)</f>
        <v>0</v>
      </c>
      <c r="E76" s="74">
        <f>COUNTIF('基本診療料（A区分）'!$C$2:$C$294,$B76)</f>
        <v>0</v>
      </c>
      <c r="F76" s="80">
        <f>COUNTIF(医薬品!$C$2:$C$300,$B76)</f>
        <v>0</v>
      </c>
      <c r="G76" s="82" t="str">
        <f t="shared" si="1"/>
        <v/>
      </c>
    </row>
    <row r="77" spans="1:7" ht="15.75" customHeight="1" x14ac:dyDescent="0.2">
      <c r="A77" s="85">
        <v>271</v>
      </c>
      <c r="B77" s="86" t="s">
        <v>169</v>
      </c>
      <c r="C77" s="87">
        <f>COUNTIF('未収載（B~N区分）'!$C$2:$C$450,$B77)</f>
        <v>0</v>
      </c>
      <c r="D77" s="87">
        <f>COUNTIF('既収載（B~N区分）'!$C$2:$C$329,$B77)</f>
        <v>1</v>
      </c>
      <c r="E77" s="87">
        <f>COUNTIF('基本診療料（A区分）'!$C$2:$C$294,$B77)</f>
        <v>0</v>
      </c>
      <c r="F77" s="101">
        <f>COUNTIF(医薬品!$C$2:$C$300,$B77)</f>
        <v>0</v>
      </c>
      <c r="G77" s="102" t="str">
        <f t="shared" si="1"/>
        <v>○</v>
      </c>
    </row>
    <row r="78" spans="1:7" ht="15.75" customHeight="1" x14ac:dyDescent="0.2">
      <c r="A78" s="75">
        <v>272</v>
      </c>
      <c r="B78" s="76" t="s">
        <v>65</v>
      </c>
      <c r="C78" s="73">
        <f>COUNTIF('未収載（B~N区分）'!$C$2:$C$450,$B78)</f>
        <v>0</v>
      </c>
      <c r="D78" s="74">
        <f>COUNTIF('既収載（B~N区分）'!$C$2:$C$329,$B78)</f>
        <v>0</v>
      </c>
      <c r="E78" s="74">
        <f>COUNTIF('基本診療料（A区分）'!$C$2:$C$294,$B78)</f>
        <v>0</v>
      </c>
      <c r="F78" s="80">
        <f>COUNTIF(医薬品!$C$2:$C$300,$B78)</f>
        <v>0</v>
      </c>
      <c r="G78" s="82" t="str">
        <f t="shared" si="1"/>
        <v/>
      </c>
    </row>
    <row r="79" spans="1:7" ht="15.75" customHeight="1" x14ac:dyDescent="0.2">
      <c r="A79" s="85">
        <v>273</v>
      </c>
      <c r="B79" s="86" t="s">
        <v>66</v>
      </c>
      <c r="C79" s="87">
        <f>COUNTIF('未収載（B~N区分）'!$C$2:$C$450,$B79)</f>
        <v>0</v>
      </c>
      <c r="D79" s="87">
        <f>COUNTIF('既収載（B~N区分）'!$C$2:$C$329,$B79)</f>
        <v>0</v>
      </c>
      <c r="E79" s="87">
        <f>COUNTIF('基本診療料（A区分）'!$C$2:$C$294,$B79)</f>
        <v>0</v>
      </c>
      <c r="F79" s="101">
        <f>COUNTIF(医薬品!$C$2:$C$300,$B79)</f>
        <v>0</v>
      </c>
      <c r="G79" s="102" t="str">
        <f t="shared" si="1"/>
        <v/>
      </c>
    </row>
    <row r="80" spans="1:7" ht="15.75" customHeight="1" x14ac:dyDescent="0.2">
      <c r="A80" s="75">
        <v>274</v>
      </c>
      <c r="B80" s="76" t="s">
        <v>38</v>
      </c>
      <c r="C80" s="73">
        <f>COUNTIF('未収載（B~N区分）'!$C$2:$C$450,$B80)</f>
        <v>0</v>
      </c>
      <c r="D80" s="74">
        <f>COUNTIF('既収載（B~N区分）'!$C$2:$C$329,$B80)</f>
        <v>0</v>
      </c>
      <c r="E80" s="74">
        <f>COUNTIF('基本診療料（A区分）'!$C$2:$C$294,$B80)</f>
        <v>0</v>
      </c>
      <c r="F80" s="80">
        <f>COUNTIF(医薬品!$C$2:$C$300,$B80)</f>
        <v>0</v>
      </c>
      <c r="G80" s="82" t="str">
        <f t="shared" si="1"/>
        <v/>
      </c>
    </row>
    <row r="81" spans="1:7" ht="15.75" customHeight="1" x14ac:dyDescent="0.2">
      <c r="A81" s="85">
        <v>275</v>
      </c>
      <c r="B81" s="86" t="s">
        <v>39</v>
      </c>
      <c r="C81" s="87">
        <f>COUNTIF('未収載（B~N区分）'!$C$2:$C$450,$B81)</f>
        <v>2</v>
      </c>
      <c r="D81" s="87">
        <f>COUNTIF('既収載（B~N区分）'!$C$2:$C$329,$B81)</f>
        <v>2</v>
      </c>
      <c r="E81" s="87">
        <f>COUNTIF('基本診療料（A区分）'!$C$2:$C$294,$B81)</f>
        <v>3</v>
      </c>
      <c r="F81" s="101">
        <f>COUNTIF(医薬品!$C$2:$C$300,$B81)</f>
        <v>0</v>
      </c>
      <c r="G81" s="102" t="str">
        <f t="shared" si="1"/>
        <v>○</v>
      </c>
    </row>
    <row r="82" spans="1:7" ht="15.75" customHeight="1" x14ac:dyDescent="0.2">
      <c r="A82" s="75">
        <v>276</v>
      </c>
      <c r="B82" s="76" t="s">
        <v>170</v>
      </c>
      <c r="C82" s="73">
        <f>COUNTIF('未収載（B~N区分）'!$C$2:$C$450,$B82)</f>
        <v>0</v>
      </c>
      <c r="D82" s="74">
        <f>COUNTIF('既収載（B~N区分）'!$C$2:$C$329,$B82)</f>
        <v>0</v>
      </c>
      <c r="E82" s="74">
        <f>COUNTIF('基本診療料（A区分）'!$C$2:$C$294,$B82)</f>
        <v>0</v>
      </c>
      <c r="F82" s="80">
        <f>COUNTIF(医薬品!$C$2:$C$300,$B82)</f>
        <v>0</v>
      </c>
      <c r="G82" s="82" t="str">
        <f t="shared" si="1"/>
        <v/>
      </c>
    </row>
    <row r="83" spans="1:7" ht="15.75" customHeight="1" x14ac:dyDescent="0.2">
      <c r="A83" s="85">
        <v>277</v>
      </c>
      <c r="B83" s="86" t="s">
        <v>40</v>
      </c>
      <c r="C83" s="87">
        <f>COUNTIF('未収載（B~N区分）'!$C$2:$C$450,$B83)</f>
        <v>4</v>
      </c>
      <c r="D83" s="87">
        <f>COUNTIF('既収載（B~N区分）'!$C$2:$C$329,$B83)</f>
        <v>2</v>
      </c>
      <c r="E83" s="87">
        <f>COUNTIF('基本診療料（A区分）'!$C$2:$C$294,$B83)</f>
        <v>0</v>
      </c>
      <c r="F83" s="101">
        <f>COUNTIF(医薬品!$C$2:$C$300,$B83)</f>
        <v>1</v>
      </c>
      <c r="G83" s="102" t="str">
        <f t="shared" si="1"/>
        <v>○</v>
      </c>
    </row>
    <row r="84" spans="1:7" ht="15.75" customHeight="1" x14ac:dyDescent="0.2">
      <c r="A84" s="75">
        <v>278</v>
      </c>
      <c r="B84" s="76" t="s">
        <v>56</v>
      </c>
      <c r="C84" s="73">
        <f>COUNTIF('未収載（B~N区分）'!$C$2:$C$450,$B84)</f>
        <v>0</v>
      </c>
      <c r="D84" s="74">
        <f>COUNTIF('既収載（B~N区分）'!$C$2:$C$329,$B84)</f>
        <v>0</v>
      </c>
      <c r="E84" s="74">
        <f>COUNTIF('基本診療料（A区分）'!$C$2:$C$294,$B84)</f>
        <v>0</v>
      </c>
      <c r="F84" s="80">
        <f>COUNTIF(医薬品!$C$2:$C$300,$B84)</f>
        <v>0</v>
      </c>
      <c r="G84" s="82" t="str">
        <f t="shared" si="1"/>
        <v/>
      </c>
    </row>
    <row r="85" spans="1:7" ht="15.75" customHeight="1" x14ac:dyDescent="0.2">
      <c r="A85" s="85">
        <v>279</v>
      </c>
      <c r="B85" s="86" t="s">
        <v>57</v>
      </c>
      <c r="C85" s="87">
        <f>COUNTIF('未収載（B~N区分）'!$C$2:$C$450,$B85)</f>
        <v>1</v>
      </c>
      <c r="D85" s="87">
        <f>COUNTIF('既収載（B~N区分）'!$C$2:$C$329,$B85)</f>
        <v>0</v>
      </c>
      <c r="E85" s="87">
        <f>COUNTIF('基本診療料（A区分）'!$C$2:$C$294,$B85)</f>
        <v>0</v>
      </c>
      <c r="F85" s="101">
        <f>COUNTIF(医薬品!$C$2:$C$300,$B85)</f>
        <v>0</v>
      </c>
      <c r="G85" s="102" t="str">
        <f t="shared" si="1"/>
        <v>○</v>
      </c>
    </row>
    <row r="86" spans="1:7" ht="15.75" customHeight="1" x14ac:dyDescent="0.2">
      <c r="A86" s="75">
        <v>280</v>
      </c>
      <c r="B86" s="76" t="s">
        <v>41</v>
      </c>
      <c r="C86" s="73">
        <f>COUNTIF('未収載（B~N区分）'!$C$2:$C$450,$B86)</f>
        <v>0</v>
      </c>
      <c r="D86" s="74">
        <f>COUNTIF('既収載（B~N区分）'!$C$2:$C$329,$B86)</f>
        <v>0</v>
      </c>
      <c r="E86" s="74">
        <f>COUNTIF('基本診療料（A区分）'!$C$2:$C$294,$B86)</f>
        <v>0</v>
      </c>
      <c r="F86" s="80">
        <f>COUNTIF(医薬品!$C$2:$C$300,$B86)</f>
        <v>0</v>
      </c>
      <c r="G86" s="82" t="str">
        <f t="shared" si="1"/>
        <v/>
      </c>
    </row>
    <row r="87" spans="1:7" ht="15.75" customHeight="1" x14ac:dyDescent="0.2">
      <c r="A87" s="85">
        <v>281</v>
      </c>
      <c r="B87" s="86" t="s">
        <v>171</v>
      </c>
      <c r="C87" s="87">
        <f>COUNTIF('未収載（B~N区分）'!$C$2:$C$450,$B87)</f>
        <v>0</v>
      </c>
      <c r="D87" s="87">
        <f>COUNTIF('既収載（B~N区分）'!$C$2:$C$329,$B87)</f>
        <v>0</v>
      </c>
      <c r="E87" s="87">
        <f>COUNTIF('基本診療料（A区分）'!$C$2:$C$294,$B87)</f>
        <v>0</v>
      </c>
      <c r="F87" s="101">
        <f>COUNTIF(医薬品!$C$2:$C$300,$B87)</f>
        <v>0</v>
      </c>
      <c r="G87" s="102" t="str">
        <f t="shared" si="1"/>
        <v/>
      </c>
    </row>
    <row r="88" spans="1:7" ht="15.75" customHeight="1" x14ac:dyDescent="0.2">
      <c r="A88" s="75">
        <v>282</v>
      </c>
      <c r="B88" s="76" t="s">
        <v>172</v>
      </c>
      <c r="C88" s="104">
        <f>COUNTIF('未収載（B~N区分）'!$C$2:$C$450,$B88)</f>
        <v>0</v>
      </c>
      <c r="D88" s="74">
        <f>COUNTIF('既収載（B~N区分）'!$C$2:$C$329,$B88)</f>
        <v>0</v>
      </c>
      <c r="E88" s="74">
        <f>COUNTIF('基本診療料（A区分）'!$C$2:$C$294,$B88)</f>
        <v>0</v>
      </c>
      <c r="F88" s="80">
        <f>COUNTIF(医薬品!$C$2:$C$300,$B88)</f>
        <v>0</v>
      </c>
      <c r="G88" s="82" t="str">
        <f t="shared" si="1"/>
        <v/>
      </c>
    </row>
    <row r="89" spans="1:7" ht="15.75" customHeight="1" x14ac:dyDescent="0.2">
      <c r="A89" s="85">
        <v>283</v>
      </c>
      <c r="B89" s="86" t="s">
        <v>67</v>
      </c>
      <c r="C89" s="87">
        <f>COUNTIF('未収載（B~N区分）'!$C$2:$C$450,$B89)</f>
        <v>0</v>
      </c>
      <c r="D89" s="87">
        <f>COUNTIF('既収載（B~N区分）'!$C$2:$C$329,$B89)</f>
        <v>0</v>
      </c>
      <c r="E89" s="87">
        <f>COUNTIF('基本診療料（A区分）'!$C$2:$C$294,$B89)</f>
        <v>0</v>
      </c>
      <c r="F89" s="101">
        <f>COUNTIF(医薬品!$C$2:$C$300,$B89)</f>
        <v>0</v>
      </c>
      <c r="G89" s="102" t="str">
        <f t="shared" si="1"/>
        <v/>
      </c>
    </row>
    <row r="90" spans="1:7" ht="15.75" customHeight="1" x14ac:dyDescent="0.2">
      <c r="A90" s="75">
        <v>284</v>
      </c>
      <c r="B90" s="76" t="s">
        <v>69</v>
      </c>
      <c r="C90" s="104">
        <f>COUNTIF('未収載（B~N区分）'!$C$2:$C$450,$B90)</f>
        <v>0</v>
      </c>
      <c r="D90" s="74">
        <f>COUNTIF('既収載（B~N区分）'!$C$2:$C$329,$B90)</f>
        <v>0</v>
      </c>
      <c r="E90" s="74">
        <f>COUNTIF('基本診療料（A区分）'!$C$2:$C$294,$B90)</f>
        <v>0</v>
      </c>
      <c r="F90" s="80">
        <f>COUNTIF(医薬品!$C$2:$C$300,$B90)</f>
        <v>0</v>
      </c>
      <c r="G90" s="82" t="str">
        <f t="shared" si="1"/>
        <v/>
      </c>
    </row>
    <row r="91" spans="1:7" ht="15.75" customHeight="1" x14ac:dyDescent="0.2">
      <c r="A91" s="85">
        <v>285</v>
      </c>
      <c r="B91" s="86" t="s">
        <v>68</v>
      </c>
      <c r="C91" s="87">
        <f>COUNTIF('未収載（B~N区分）'!$C$2:$C$450,$B91)</f>
        <v>0</v>
      </c>
      <c r="D91" s="87">
        <f>COUNTIF('既収載（B~N区分）'!$C$2:$C$329,$B91)</f>
        <v>0</v>
      </c>
      <c r="E91" s="87">
        <f>COUNTIF('基本診療料（A区分）'!$C$2:$C$294,$B91)</f>
        <v>0</v>
      </c>
      <c r="F91" s="101">
        <f>COUNTIF(医薬品!$C$2:$C$300,$B91)</f>
        <v>0</v>
      </c>
      <c r="G91" s="102" t="str">
        <f t="shared" si="1"/>
        <v/>
      </c>
    </row>
    <row r="92" spans="1:7" ht="15.75" customHeight="1" x14ac:dyDescent="0.2">
      <c r="A92" s="75">
        <v>286</v>
      </c>
      <c r="B92" s="76" t="s">
        <v>70</v>
      </c>
      <c r="C92" s="104">
        <f>COUNTIF('未収載（B~N区分）'!$C$2:$C$450,$B92)</f>
        <v>1</v>
      </c>
      <c r="D92" s="74">
        <f>COUNTIF('既収載（B~N区分）'!$C$2:$C$329,$B92)</f>
        <v>0</v>
      </c>
      <c r="E92" s="74">
        <f>COUNTIF('基本診療料（A区分）'!$C$2:$C$294,$B92)</f>
        <v>0</v>
      </c>
      <c r="F92" s="80">
        <f>COUNTIF(医薬品!$C$2:$C$300,$B92)</f>
        <v>0</v>
      </c>
      <c r="G92" s="82" t="str">
        <f t="shared" si="1"/>
        <v>○</v>
      </c>
    </row>
    <row r="93" spans="1:7" ht="15.75" customHeight="1" x14ac:dyDescent="0.2">
      <c r="A93" s="85">
        <v>287</v>
      </c>
      <c r="B93" s="86" t="s">
        <v>173</v>
      </c>
      <c r="C93" s="87">
        <f>COUNTIF('未収載（B~N区分）'!$C$2:$C$450,$B93)</f>
        <v>0</v>
      </c>
      <c r="D93" s="87">
        <f>COUNTIF('既収載（B~N区分）'!$C$2:$C$329,$B93)</f>
        <v>0</v>
      </c>
      <c r="E93" s="87">
        <f>COUNTIF('基本診療料（A区分）'!$C$2:$C$294,$B93)</f>
        <v>0</v>
      </c>
      <c r="F93" s="101">
        <f>COUNTIF(医薬品!$C$2:$C$300,$B93)</f>
        <v>0</v>
      </c>
      <c r="G93" s="102" t="str">
        <f t="shared" si="1"/>
        <v/>
      </c>
    </row>
    <row r="94" spans="1:7" ht="15.75" customHeight="1" x14ac:dyDescent="0.2">
      <c r="A94" s="75">
        <v>288</v>
      </c>
      <c r="B94" s="76" t="s">
        <v>71</v>
      </c>
      <c r="C94" s="104">
        <f>COUNTIF('未収載（B~N区分）'!$C$2:$C$450,$B94)</f>
        <v>0</v>
      </c>
      <c r="D94" s="74">
        <f>COUNTIF('既収載（B~N区分）'!$C$2:$C$329,$B94)</f>
        <v>0</v>
      </c>
      <c r="E94" s="74">
        <f>COUNTIF('基本診療料（A区分）'!$C$2:$C$294,$B94)</f>
        <v>0</v>
      </c>
      <c r="F94" s="80">
        <f>COUNTIF(医薬品!$C$2:$C$300,$B94)</f>
        <v>0</v>
      </c>
      <c r="G94" s="82" t="str">
        <f t="shared" si="1"/>
        <v/>
      </c>
    </row>
    <row r="95" spans="1:7" ht="15.75" customHeight="1" x14ac:dyDescent="0.2">
      <c r="A95" s="85">
        <v>289</v>
      </c>
      <c r="B95" s="86" t="s">
        <v>72</v>
      </c>
      <c r="C95" s="87">
        <f>COUNTIF('未収載（B~N区分）'!$C$2:$C$450,$B95)</f>
        <v>2</v>
      </c>
      <c r="D95" s="87">
        <f>COUNTIF('既収載（B~N区分）'!$C$2:$C$329,$B95)</f>
        <v>4</v>
      </c>
      <c r="E95" s="87">
        <f>COUNTIF('基本診療料（A区分）'!$C$2:$C$294,$B95)</f>
        <v>0</v>
      </c>
      <c r="F95" s="101">
        <f>COUNTIF(医薬品!$C$2:$C$300,$B95)</f>
        <v>0</v>
      </c>
      <c r="G95" s="102" t="str">
        <f t="shared" si="1"/>
        <v>○</v>
      </c>
    </row>
    <row r="96" spans="1:7" ht="15.75" customHeight="1" x14ac:dyDescent="0.2">
      <c r="A96" s="75">
        <v>290</v>
      </c>
      <c r="B96" s="76" t="s">
        <v>73</v>
      </c>
      <c r="C96" s="104">
        <f>COUNTIF('未収載（B~N区分）'!$C$2:$C$450,$B96)</f>
        <v>0</v>
      </c>
      <c r="D96" s="74">
        <f>COUNTIF('既収載（B~N区分）'!$C$2:$C$329,$B96)</f>
        <v>0</v>
      </c>
      <c r="E96" s="74">
        <f>COUNTIF('基本診療料（A区分）'!$C$2:$C$294,$B96)</f>
        <v>0</v>
      </c>
      <c r="F96" s="80">
        <f>COUNTIF(医薬品!$C$2:$C$300,$B96)</f>
        <v>0</v>
      </c>
      <c r="G96" s="82" t="str">
        <f t="shared" si="1"/>
        <v/>
      </c>
    </row>
    <row r="97" spans="1:7" ht="15.75" customHeight="1" x14ac:dyDescent="0.2">
      <c r="A97" s="85">
        <v>291</v>
      </c>
      <c r="B97" s="86" t="s">
        <v>74</v>
      </c>
      <c r="C97" s="87">
        <f>COUNTIF('未収載（B~N区分）'!$C$2:$C$450,$B97)</f>
        <v>0</v>
      </c>
      <c r="D97" s="87">
        <f>COUNTIF('既収載（B~N区分）'!$C$2:$C$329,$B97)</f>
        <v>0</v>
      </c>
      <c r="E97" s="87">
        <f>COUNTIF('基本診療料（A区分）'!$C$2:$C$294,$B97)</f>
        <v>0</v>
      </c>
      <c r="F97" s="101">
        <f>COUNTIF(医薬品!$C$2:$C$300,$B97)</f>
        <v>0</v>
      </c>
      <c r="G97" s="102" t="str">
        <f t="shared" si="1"/>
        <v/>
      </c>
    </row>
    <row r="98" spans="1:7" ht="15.75" customHeight="1" x14ac:dyDescent="0.2">
      <c r="A98" s="75">
        <v>292</v>
      </c>
      <c r="B98" s="76" t="s">
        <v>75</v>
      </c>
      <c r="C98" s="104">
        <f>COUNTIF('未収載（B~N区分）'!$C$2:$C$450,$B98)</f>
        <v>0</v>
      </c>
      <c r="D98" s="74">
        <f>COUNTIF('既収載（B~N区分）'!$C$2:$C$329,$B98)</f>
        <v>0</v>
      </c>
      <c r="E98" s="74">
        <f>COUNTIF('基本診療料（A区分）'!$C$2:$C$294,$B98)</f>
        <v>0</v>
      </c>
      <c r="F98" s="80">
        <f>COUNTIF(医薬品!$C$2:$C$300,$B98)</f>
        <v>0</v>
      </c>
      <c r="G98" s="82" t="str">
        <f t="shared" si="1"/>
        <v/>
      </c>
    </row>
    <row r="99" spans="1:7" ht="15.75" customHeight="1" x14ac:dyDescent="0.2">
      <c r="A99" s="85">
        <v>293</v>
      </c>
      <c r="B99" s="86" t="s">
        <v>174</v>
      </c>
      <c r="C99" s="87">
        <f>COUNTIF('未収載（B~N区分）'!$C$2:$C$450,$B99)</f>
        <v>3</v>
      </c>
      <c r="D99" s="87">
        <f>COUNTIF('既収載（B~N区分）'!$C$2:$C$329,$B99)</f>
        <v>0</v>
      </c>
      <c r="E99" s="87">
        <f>COUNTIF('基本診療料（A区分）'!$C$2:$C$294,$B99)</f>
        <v>0</v>
      </c>
      <c r="F99" s="101">
        <f>COUNTIF(医薬品!$C$2:$C$300,$B99)</f>
        <v>0</v>
      </c>
      <c r="G99" s="102" t="str">
        <f t="shared" si="1"/>
        <v>○</v>
      </c>
    </row>
    <row r="100" spans="1:7" ht="15.75" customHeight="1" x14ac:dyDescent="0.2">
      <c r="A100" s="75">
        <v>294</v>
      </c>
      <c r="B100" s="76" t="s">
        <v>76</v>
      </c>
      <c r="C100" s="104">
        <f>COUNTIF('未収載（B~N区分）'!$C$2:$C$450,$B100)</f>
        <v>0</v>
      </c>
      <c r="D100" s="74">
        <f>COUNTIF('既収載（B~N区分）'!$C$2:$C$329,$B100)</f>
        <v>0</v>
      </c>
      <c r="E100" s="74">
        <f>COUNTIF('基本診療料（A区分）'!$C$2:$C$294,$B100)</f>
        <v>0</v>
      </c>
      <c r="F100" s="80">
        <f>COUNTIF(医薬品!$C$2:$C$300,$B100)</f>
        <v>0</v>
      </c>
      <c r="G100" s="82" t="str">
        <f t="shared" si="1"/>
        <v/>
      </c>
    </row>
    <row r="101" spans="1:7" ht="15.75" customHeight="1" x14ac:dyDescent="0.2">
      <c r="A101" s="85">
        <v>295</v>
      </c>
      <c r="B101" s="86" t="s">
        <v>77</v>
      </c>
      <c r="C101" s="87">
        <f>COUNTIF('未収載（B~N区分）'!$C$2:$C$450,$B101)</f>
        <v>0</v>
      </c>
      <c r="D101" s="87">
        <f>COUNTIF('既収載（B~N区分）'!$C$2:$C$329,$B101)</f>
        <v>0</v>
      </c>
      <c r="E101" s="87">
        <f>COUNTIF('基本診療料（A区分）'!$C$2:$C$294,$B101)</f>
        <v>0</v>
      </c>
      <c r="F101" s="101">
        <f>COUNTIF(医薬品!$C$2:$C$300,$B101)</f>
        <v>0</v>
      </c>
      <c r="G101" s="102" t="str">
        <f t="shared" si="1"/>
        <v/>
      </c>
    </row>
    <row r="102" spans="1:7" ht="15.75" customHeight="1" x14ac:dyDescent="0.2">
      <c r="A102" s="75">
        <v>296</v>
      </c>
      <c r="B102" s="76" t="s">
        <v>78</v>
      </c>
      <c r="C102" s="104">
        <f>COUNTIF('未収載（B~N区分）'!$C$2:$C$450,$B102)</f>
        <v>2</v>
      </c>
      <c r="D102" s="74">
        <f>COUNTIF('既収載（B~N区分）'!$C$2:$C$329,$B102)</f>
        <v>0</v>
      </c>
      <c r="E102" s="74">
        <f>COUNTIF('基本診療料（A区分）'!$C$2:$C$294,$B102)</f>
        <v>0</v>
      </c>
      <c r="F102" s="80">
        <f>COUNTIF(医薬品!$C$2:$C$300,$B102)</f>
        <v>0</v>
      </c>
      <c r="G102" s="82" t="str">
        <f t="shared" si="1"/>
        <v>○</v>
      </c>
    </row>
    <row r="103" spans="1:7" ht="15.75" customHeight="1" x14ac:dyDescent="0.2">
      <c r="A103" s="85">
        <v>297</v>
      </c>
      <c r="B103" s="86" t="s">
        <v>79</v>
      </c>
      <c r="C103" s="87">
        <f>COUNTIF('未収載（B~N区分）'!$C$2:$C$450,$B103)</f>
        <v>0</v>
      </c>
      <c r="D103" s="87">
        <f>COUNTIF('既収載（B~N区分）'!$C$2:$C$329,$B103)</f>
        <v>0</v>
      </c>
      <c r="E103" s="87">
        <f>COUNTIF('基本診療料（A区分）'!$C$2:$C$294,$B103)</f>
        <v>2</v>
      </c>
      <c r="F103" s="101">
        <f>COUNTIF(医薬品!$C$2:$C$300,$B103)</f>
        <v>0</v>
      </c>
      <c r="G103" s="102" t="str">
        <f t="shared" si="1"/>
        <v>○</v>
      </c>
    </row>
    <row r="104" spans="1:7" ht="15.75" customHeight="1" x14ac:dyDescent="0.2">
      <c r="A104" s="75">
        <v>298</v>
      </c>
      <c r="B104" s="76" t="s">
        <v>175</v>
      </c>
      <c r="C104" s="104">
        <f>COUNTIF('未収載（B~N区分）'!$C$2:$C$450,$B104)</f>
        <v>1</v>
      </c>
      <c r="D104" s="74">
        <f>COUNTIF('既収載（B~N区分）'!$C$2:$C$329,$B104)</f>
        <v>6</v>
      </c>
      <c r="E104" s="74">
        <f>COUNTIF('基本診療料（A区分）'!$C$2:$C$294,$B104)</f>
        <v>0</v>
      </c>
      <c r="F104" s="80">
        <f>COUNTIF(医薬品!$C$2:$C$300,$B104)</f>
        <v>0</v>
      </c>
      <c r="G104" s="82" t="str">
        <f t="shared" si="1"/>
        <v>○</v>
      </c>
    </row>
    <row r="105" spans="1:7" ht="15.75" customHeight="1" x14ac:dyDescent="0.2">
      <c r="A105" s="85">
        <v>299</v>
      </c>
      <c r="B105" s="86" t="s">
        <v>80</v>
      </c>
      <c r="C105" s="87">
        <f>COUNTIF('未収載（B~N区分）'!$C$2:$C$450,$B105)</f>
        <v>0</v>
      </c>
      <c r="D105" s="87">
        <f>COUNTIF('既収載（B~N区分）'!$C$2:$C$329,$B105)</f>
        <v>0</v>
      </c>
      <c r="E105" s="87">
        <f>COUNTIF('基本診療料（A区分）'!$C$2:$C$294,$B105)</f>
        <v>0</v>
      </c>
      <c r="F105" s="101">
        <f>COUNTIF(医薬品!$C$2:$C$300,$B105)</f>
        <v>0</v>
      </c>
      <c r="G105" s="102" t="str">
        <f t="shared" si="1"/>
        <v/>
      </c>
    </row>
    <row r="106" spans="1:7" ht="15.75" customHeight="1" x14ac:dyDescent="0.2">
      <c r="A106" s="75">
        <v>700</v>
      </c>
      <c r="B106" s="76" t="s">
        <v>125</v>
      </c>
      <c r="C106" s="104">
        <f>COUNTIF('未収載（B~N区分）'!$C$2:$C$450,$B106)</f>
        <v>0</v>
      </c>
      <c r="D106" s="74">
        <f>COUNTIF('既収載（B~N区分）'!$C$2:$C$329,$B106)</f>
        <v>0</v>
      </c>
      <c r="E106" s="74">
        <f>COUNTIF('基本診療料（A区分）'!$C$2:$C$294,$B106)</f>
        <v>0</v>
      </c>
      <c r="F106" s="80">
        <f>COUNTIF(医薬品!$C$2:$C$300,$B106)</f>
        <v>0</v>
      </c>
      <c r="G106" s="82" t="str">
        <f t="shared" si="1"/>
        <v/>
      </c>
    </row>
    <row r="107" spans="1:7" ht="15.75" customHeight="1" x14ac:dyDescent="0.2">
      <c r="A107" s="85">
        <v>701</v>
      </c>
      <c r="B107" s="86" t="s">
        <v>81</v>
      </c>
      <c r="C107" s="87">
        <f>COUNTIF('未収載（B~N区分）'!$C$2:$C$450,$B107)</f>
        <v>0</v>
      </c>
      <c r="D107" s="87">
        <f>COUNTIF('既収載（B~N区分）'!$C$2:$C$329,$B107)</f>
        <v>0</v>
      </c>
      <c r="E107" s="87">
        <f>COUNTIF('基本診療料（A区分）'!$C$2:$C$294,$B107)</f>
        <v>0</v>
      </c>
      <c r="F107" s="101">
        <f>COUNTIF(医薬品!$C$2:$C$300,$B107)</f>
        <v>0</v>
      </c>
      <c r="G107" s="102" t="str">
        <f t="shared" si="1"/>
        <v/>
      </c>
    </row>
    <row r="108" spans="1:7" ht="15.75" customHeight="1" x14ac:dyDescent="0.2">
      <c r="A108" s="75">
        <v>702</v>
      </c>
      <c r="B108" s="76" t="s">
        <v>82</v>
      </c>
      <c r="C108" s="104">
        <f>COUNTIF('未収載（B~N区分）'!$C$2:$C$450,$B108)</f>
        <v>0</v>
      </c>
      <c r="D108" s="74">
        <f>COUNTIF('既収載（B~N区分）'!$C$2:$C$329,$B108)</f>
        <v>0</v>
      </c>
      <c r="E108" s="74">
        <f>COUNTIF('基本診療料（A区分）'!$C$2:$C$294,$B108)</f>
        <v>0</v>
      </c>
      <c r="F108" s="80">
        <f>COUNTIF(医薬品!$C$2:$C$300,$B108)</f>
        <v>0</v>
      </c>
      <c r="G108" s="82" t="str">
        <f t="shared" si="1"/>
        <v/>
      </c>
    </row>
    <row r="109" spans="1:7" ht="15.75" customHeight="1" x14ac:dyDescent="0.2">
      <c r="A109" s="85">
        <v>703</v>
      </c>
      <c r="B109" s="86" t="s">
        <v>83</v>
      </c>
      <c r="C109" s="87">
        <f>COUNTIF('未収載（B~N区分）'!$C$2:$C$450,$B109)</f>
        <v>0</v>
      </c>
      <c r="D109" s="87">
        <f>COUNTIF('既収載（B~N区分）'!$C$2:$C$329,$B109)</f>
        <v>0</v>
      </c>
      <c r="E109" s="87">
        <f>COUNTIF('基本診療料（A区分）'!$C$2:$C$294,$B109)</f>
        <v>0</v>
      </c>
      <c r="F109" s="101">
        <f>COUNTIF(医薬品!$C$2:$C$300,$B109)</f>
        <v>0</v>
      </c>
      <c r="G109" s="102" t="str">
        <f t="shared" si="1"/>
        <v/>
      </c>
    </row>
    <row r="110" spans="1:7" ht="15.75" customHeight="1" x14ac:dyDescent="0.2">
      <c r="A110" s="75">
        <v>704</v>
      </c>
      <c r="B110" s="76" t="s">
        <v>84</v>
      </c>
      <c r="C110" s="104">
        <f>COUNTIF('未収載（B~N区分）'!$C$2:$C$450,$B110)</f>
        <v>0</v>
      </c>
      <c r="D110" s="74">
        <f>COUNTIF('既収載（B~N区分）'!$C$2:$C$329,$B110)</f>
        <v>0</v>
      </c>
      <c r="E110" s="74">
        <f>COUNTIF('基本診療料（A区分）'!$C$2:$C$294,$B110)</f>
        <v>0</v>
      </c>
      <c r="F110" s="80">
        <f>COUNTIF(医薬品!$C$2:$C$300,$B110)</f>
        <v>0</v>
      </c>
      <c r="G110" s="82" t="str">
        <f t="shared" si="1"/>
        <v/>
      </c>
    </row>
    <row r="111" spans="1:7" ht="15.75" customHeight="1" x14ac:dyDescent="0.2">
      <c r="A111" s="85">
        <v>705</v>
      </c>
      <c r="B111" s="86" t="s">
        <v>85</v>
      </c>
      <c r="C111" s="87">
        <f>COUNTIF('未収載（B~N区分）'!$C$2:$C$450,$B111)</f>
        <v>2</v>
      </c>
      <c r="D111" s="87">
        <f>COUNTIF('既収載（B~N区分）'!$C$2:$C$329,$B111)</f>
        <v>0</v>
      </c>
      <c r="E111" s="87">
        <f>COUNTIF('基本診療料（A区分）'!$C$2:$C$294,$B111)</f>
        <v>0</v>
      </c>
      <c r="F111" s="101">
        <f>COUNTIF(医薬品!$C$2:$C$300,$B111)</f>
        <v>0</v>
      </c>
      <c r="G111" s="102" t="str">
        <f t="shared" si="1"/>
        <v>○</v>
      </c>
    </row>
    <row r="112" spans="1:7" ht="15.75" customHeight="1" x14ac:dyDescent="0.2">
      <c r="A112" s="75">
        <v>706</v>
      </c>
      <c r="B112" s="76" t="s">
        <v>86</v>
      </c>
      <c r="C112" s="104">
        <f>COUNTIF('未収載（B~N区分）'!$C$2:$C$450,$B112)</f>
        <v>0</v>
      </c>
      <c r="D112" s="74">
        <f>COUNTIF('既収載（B~N区分）'!$C$2:$C$329,$B112)</f>
        <v>0</v>
      </c>
      <c r="E112" s="74">
        <f>COUNTIF('基本診療料（A区分）'!$C$2:$C$294,$B112)</f>
        <v>0</v>
      </c>
      <c r="F112" s="80">
        <f>COUNTIF(医薬品!$C$2:$C$300,$B112)</f>
        <v>0</v>
      </c>
      <c r="G112" s="82" t="str">
        <f t="shared" si="1"/>
        <v/>
      </c>
    </row>
    <row r="113" spans="1:7" ht="15.75" customHeight="1" x14ac:dyDescent="0.2">
      <c r="A113" s="85">
        <v>707</v>
      </c>
      <c r="B113" s="86" t="s">
        <v>87</v>
      </c>
      <c r="C113" s="87">
        <f>COUNTIF('未収載（B~N区分）'!$C$2:$C$450,$B113)</f>
        <v>1</v>
      </c>
      <c r="D113" s="87">
        <f>COUNTIF('既収載（B~N区分）'!$C$2:$C$329,$B113)</f>
        <v>1</v>
      </c>
      <c r="E113" s="87">
        <f>COUNTIF('基本診療料（A区分）'!$C$2:$C$294,$B113)</f>
        <v>0</v>
      </c>
      <c r="F113" s="101">
        <f>COUNTIF(医薬品!$C$2:$C$300,$B113)</f>
        <v>0</v>
      </c>
      <c r="G113" s="102" t="str">
        <f t="shared" si="1"/>
        <v>○</v>
      </c>
    </row>
    <row r="114" spans="1:7" ht="15.75" customHeight="1" x14ac:dyDescent="0.2">
      <c r="A114" s="75">
        <v>708</v>
      </c>
      <c r="B114" s="76" t="s">
        <v>88</v>
      </c>
      <c r="C114" s="104">
        <f>COUNTIF('未収載（B~N区分）'!$C$2:$C$450,$B114)</f>
        <v>0</v>
      </c>
      <c r="D114" s="74">
        <f>COUNTIF('既収載（B~N区分）'!$C$2:$C$329,$B114)</f>
        <v>0</v>
      </c>
      <c r="E114" s="74">
        <f>COUNTIF('基本診療料（A区分）'!$C$2:$C$294,$B114)</f>
        <v>0</v>
      </c>
      <c r="F114" s="80">
        <f>COUNTIF(医薬品!$C$2:$C$300,$B114)</f>
        <v>0</v>
      </c>
      <c r="G114" s="82" t="str">
        <f t="shared" si="1"/>
        <v/>
      </c>
    </row>
    <row r="115" spans="1:7" ht="15.75" customHeight="1" x14ac:dyDescent="0.2">
      <c r="A115" s="85">
        <v>709</v>
      </c>
      <c r="B115" s="86" t="s">
        <v>89</v>
      </c>
      <c r="C115" s="87">
        <f>COUNTIF('未収載（B~N区分）'!$C$2:$C$450,$B115)</f>
        <v>0</v>
      </c>
      <c r="D115" s="87">
        <f>COUNTIF('既収載（B~N区分）'!$C$2:$C$329,$B115)</f>
        <v>0</v>
      </c>
      <c r="E115" s="87">
        <f>COUNTIF('基本診療料（A区分）'!$C$2:$C$294,$B115)</f>
        <v>0</v>
      </c>
      <c r="F115" s="101">
        <f>COUNTIF(医薬品!$C$2:$C$300,$B115)</f>
        <v>0</v>
      </c>
      <c r="G115" s="102" t="str">
        <f t="shared" si="1"/>
        <v/>
      </c>
    </row>
    <row r="116" spans="1:7" ht="15.75" customHeight="1" x14ac:dyDescent="0.2">
      <c r="A116" s="75">
        <v>710</v>
      </c>
      <c r="B116" s="76" t="s">
        <v>126</v>
      </c>
      <c r="C116" s="104">
        <f>COUNTIF('未収載（B~N区分）'!$C$2:$C$450,$B116)</f>
        <v>1</v>
      </c>
      <c r="D116" s="74">
        <f>COUNTIF('既収載（B~N区分）'!$C$2:$C$329,$B116)</f>
        <v>0</v>
      </c>
      <c r="E116" s="74">
        <f>COUNTIF('基本診療料（A区分）'!$C$2:$C$294,$B116)</f>
        <v>0</v>
      </c>
      <c r="F116" s="80">
        <f>COUNTIF(医薬品!$C$2:$C$300,$B116)</f>
        <v>0</v>
      </c>
      <c r="G116" s="82" t="str">
        <f t="shared" si="1"/>
        <v>○</v>
      </c>
    </row>
    <row r="117" spans="1:7" ht="15.75" customHeight="1" x14ac:dyDescent="0.2">
      <c r="A117" s="85">
        <v>711</v>
      </c>
      <c r="B117" s="86" t="s">
        <v>176</v>
      </c>
      <c r="C117" s="87">
        <f>COUNTIF('未収載（B~N区分）'!$C$2:$C$450,$B117)</f>
        <v>0</v>
      </c>
      <c r="D117" s="87">
        <f>COUNTIF('既収載（B~N区分）'!$C$2:$C$329,$B117)</f>
        <v>0</v>
      </c>
      <c r="E117" s="87">
        <f>COUNTIF('基本診療料（A区分）'!$C$2:$C$294,$B117)</f>
        <v>0</v>
      </c>
      <c r="F117" s="101">
        <f>COUNTIF(医薬品!$C$2:$C$300,$B117)</f>
        <v>0</v>
      </c>
      <c r="G117" s="102" t="str">
        <f t="shared" si="1"/>
        <v/>
      </c>
    </row>
    <row r="118" spans="1:7" ht="15.75" customHeight="1" x14ac:dyDescent="0.2">
      <c r="A118" s="75">
        <v>712</v>
      </c>
      <c r="B118" s="76" t="s">
        <v>90</v>
      </c>
      <c r="C118" s="104">
        <f>COUNTIF('未収載（B~N区分）'!$C$2:$C$450,$B118)</f>
        <v>0</v>
      </c>
      <c r="D118" s="74">
        <f>COUNTIF('既収載（B~N区分）'!$C$2:$C$329,$B118)</f>
        <v>0</v>
      </c>
      <c r="E118" s="74">
        <f>COUNTIF('基本診療料（A区分）'!$C$2:$C$294,$B118)</f>
        <v>2</v>
      </c>
      <c r="F118" s="80">
        <f>COUNTIF(医薬品!$C$2:$C$300,$B118)</f>
        <v>0</v>
      </c>
      <c r="G118" s="82" t="str">
        <f t="shared" si="1"/>
        <v>○</v>
      </c>
    </row>
    <row r="119" spans="1:7" ht="15.75" customHeight="1" x14ac:dyDescent="0.2">
      <c r="A119" s="85">
        <v>713</v>
      </c>
      <c r="B119" s="86" t="s">
        <v>92</v>
      </c>
      <c r="C119" s="87">
        <f>COUNTIF('未収載（B~N区分）'!$C$2:$C$450,$B119)</f>
        <v>0</v>
      </c>
      <c r="D119" s="87">
        <f>COUNTIF('既収載（B~N区分）'!$C$2:$C$329,$B119)</f>
        <v>0</v>
      </c>
      <c r="E119" s="87">
        <f>COUNTIF('基本診療料（A区分）'!$C$2:$C$294,$B119)</f>
        <v>0</v>
      </c>
      <c r="F119" s="101">
        <f>COUNTIF(医薬品!$C$2:$C$300,$B119)</f>
        <v>0</v>
      </c>
      <c r="G119" s="102" t="str">
        <f t="shared" si="1"/>
        <v/>
      </c>
    </row>
    <row r="120" spans="1:7" ht="15.75" customHeight="1" x14ac:dyDescent="0.2">
      <c r="A120" s="75">
        <v>714</v>
      </c>
      <c r="B120" s="76" t="s">
        <v>91</v>
      </c>
      <c r="C120" s="104">
        <f>COUNTIF('未収載（B~N区分）'!$C$2:$C$450,$B120)</f>
        <v>0</v>
      </c>
      <c r="D120" s="74">
        <f>COUNTIF('既収載（B~N区分）'!$C$2:$C$329,$B120)</f>
        <v>1</v>
      </c>
      <c r="E120" s="74">
        <f>COUNTIF('基本診療料（A区分）'!$C$2:$C$294,$B120)</f>
        <v>0</v>
      </c>
      <c r="F120" s="80">
        <f>COUNTIF(医薬品!$C$2:$C$300,$B120)</f>
        <v>0</v>
      </c>
      <c r="G120" s="82" t="str">
        <f t="shared" si="1"/>
        <v>○</v>
      </c>
    </row>
    <row r="121" spans="1:7" ht="15.75" customHeight="1" x14ac:dyDescent="0.2">
      <c r="A121" s="85">
        <v>715</v>
      </c>
      <c r="B121" s="86" t="s">
        <v>93</v>
      </c>
      <c r="C121" s="87">
        <f>COUNTIF('未収載（B~N区分）'!$C$2:$C$450,$B121)</f>
        <v>0</v>
      </c>
      <c r="D121" s="87">
        <f>COUNTIF('既収載（B~N区分）'!$C$2:$C$329,$B121)</f>
        <v>0</v>
      </c>
      <c r="E121" s="87">
        <f>COUNTIF('基本診療料（A区分）'!$C$2:$C$294,$B121)</f>
        <v>0</v>
      </c>
      <c r="F121" s="101">
        <f>COUNTIF(医薬品!$C$2:$C$300,$B121)</f>
        <v>0</v>
      </c>
      <c r="G121" s="102" t="str">
        <f t="shared" si="1"/>
        <v/>
      </c>
    </row>
    <row r="122" spans="1:7" ht="15.75" customHeight="1" x14ac:dyDescent="0.2">
      <c r="A122" s="75">
        <v>716</v>
      </c>
      <c r="B122" s="76" t="s">
        <v>94</v>
      </c>
      <c r="C122" s="104">
        <f>COUNTIF('未収載（B~N区分）'!$C$2:$C$450,$B122)</f>
        <v>0</v>
      </c>
      <c r="D122" s="74">
        <f>COUNTIF('既収載（B~N区分）'!$C$2:$C$329,$B122)</f>
        <v>3</v>
      </c>
      <c r="E122" s="74">
        <f>COUNTIF('基本診療料（A区分）'!$C$2:$C$294,$B122)</f>
        <v>0</v>
      </c>
      <c r="F122" s="80">
        <f>COUNTIF(医薬品!$C$2:$C$300,$B122)</f>
        <v>0</v>
      </c>
      <c r="G122" s="82" t="str">
        <f t="shared" si="1"/>
        <v>○</v>
      </c>
    </row>
    <row r="123" spans="1:7" ht="15.75" customHeight="1" x14ac:dyDescent="0.2">
      <c r="A123" s="85">
        <v>717</v>
      </c>
      <c r="B123" s="86" t="s">
        <v>95</v>
      </c>
      <c r="C123" s="87">
        <f>COUNTIF('未収載（B~N区分）'!$C$2:$C$450,$B123)</f>
        <v>2</v>
      </c>
      <c r="D123" s="87">
        <f>COUNTIF('既収載（B~N区分）'!$C$2:$C$329,$B123)</f>
        <v>0</v>
      </c>
      <c r="E123" s="87">
        <f>COUNTIF('基本診療料（A区分）'!$C$2:$C$294,$B123)</f>
        <v>0</v>
      </c>
      <c r="F123" s="101">
        <f>COUNTIF(医薬品!$C$2:$C$300,$B123)</f>
        <v>0</v>
      </c>
      <c r="G123" s="102" t="str">
        <f t="shared" si="1"/>
        <v>○</v>
      </c>
    </row>
    <row r="124" spans="1:7" ht="15.75" customHeight="1" x14ac:dyDescent="0.2">
      <c r="A124" s="75">
        <v>718</v>
      </c>
      <c r="B124" s="76" t="s">
        <v>96</v>
      </c>
      <c r="C124" s="104">
        <f>COUNTIF('未収載（B~N区分）'!$C$2:$C$450,$B124)</f>
        <v>0</v>
      </c>
      <c r="D124" s="74">
        <f>COUNTIF('既収載（B~N区分）'!$C$2:$C$329,$B124)</f>
        <v>0</v>
      </c>
      <c r="E124" s="74">
        <f>COUNTIF('基本診療料（A区分）'!$C$2:$C$294,$B124)</f>
        <v>0</v>
      </c>
      <c r="F124" s="80">
        <f>COUNTIF(医薬品!$C$2:$C$300,$B124)</f>
        <v>0</v>
      </c>
      <c r="G124" s="82" t="str">
        <f t="shared" si="1"/>
        <v/>
      </c>
    </row>
    <row r="125" spans="1:7" ht="15.75" customHeight="1" x14ac:dyDescent="0.2">
      <c r="A125" s="85">
        <v>719</v>
      </c>
      <c r="B125" s="86" t="s">
        <v>97</v>
      </c>
      <c r="C125" s="87">
        <f>COUNTIF('未収載（B~N区分）'!$C$2:$C$450,$B125)</f>
        <v>0</v>
      </c>
      <c r="D125" s="87">
        <f>COUNTIF('既収載（B~N区分）'!$C$2:$C$329,$B125)</f>
        <v>0</v>
      </c>
      <c r="E125" s="87">
        <f>COUNTIF('基本診療料（A区分）'!$C$2:$C$294,$B125)</f>
        <v>0</v>
      </c>
      <c r="F125" s="101">
        <f>COUNTIF(医薬品!$C$2:$C$300,$B125)</f>
        <v>0</v>
      </c>
      <c r="G125" s="102" t="str">
        <f t="shared" si="1"/>
        <v/>
      </c>
    </row>
    <row r="126" spans="1:7" ht="15.75" customHeight="1" x14ac:dyDescent="0.2">
      <c r="A126" s="75">
        <v>720</v>
      </c>
      <c r="B126" s="76" t="s">
        <v>98</v>
      </c>
      <c r="C126" s="104">
        <f>COUNTIF('未収載（B~N区分）'!$C$2:$C$450,$B126)</f>
        <v>0</v>
      </c>
      <c r="D126" s="74">
        <f>COUNTIF('既収載（B~N区分）'!$C$2:$C$329,$B126)</f>
        <v>0</v>
      </c>
      <c r="E126" s="74">
        <f>COUNTIF('基本診療料（A区分）'!$C$2:$C$294,$B126)</f>
        <v>0</v>
      </c>
      <c r="F126" s="80">
        <f>COUNTIF(医薬品!$C$2:$C$300,$B126)</f>
        <v>0</v>
      </c>
      <c r="G126" s="82" t="str">
        <f t="shared" si="1"/>
        <v/>
      </c>
    </row>
    <row r="127" spans="1:7" ht="15.75" customHeight="1" x14ac:dyDescent="0.2">
      <c r="A127" s="85">
        <v>721</v>
      </c>
      <c r="B127" s="86" t="s">
        <v>99</v>
      </c>
      <c r="C127" s="87">
        <f>COUNTIF('未収載（B~N区分）'!$C$2:$C$450,$B127)</f>
        <v>0</v>
      </c>
      <c r="D127" s="87">
        <f>COUNTIF('既収載（B~N区分）'!$C$2:$C$329,$B127)</f>
        <v>0</v>
      </c>
      <c r="E127" s="87">
        <f>COUNTIF('基本診療料（A区分）'!$C$2:$C$294,$B127)</f>
        <v>0</v>
      </c>
      <c r="F127" s="101">
        <f>COUNTIF(医薬品!$C$2:$C$300,$B127)</f>
        <v>0</v>
      </c>
      <c r="G127" s="102" t="str">
        <f t="shared" si="1"/>
        <v/>
      </c>
    </row>
    <row r="128" spans="1:7" ht="15.75" customHeight="1" x14ac:dyDescent="0.2">
      <c r="A128" s="75">
        <v>722</v>
      </c>
      <c r="B128" s="76" t="s">
        <v>101</v>
      </c>
      <c r="C128" s="104">
        <f>COUNTIF('未収載（B~N区分）'!$C$2:$C$450,$B128)</f>
        <v>0</v>
      </c>
      <c r="D128" s="74">
        <f>COUNTIF('既収載（B~N区分）'!$C$2:$C$329,$B128)</f>
        <v>1</v>
      </c>
      <c r="E128" s="74">
        <f>COUNTIF('基本診療料（A区分）'!$C$2:$C$294,$B128)</f>
        <v>0</v>
      </c>
      <c r="F128" s="80">
        <f>COUNTIF(医薬品!$C$2:$C$300,$B128)</f>
        <v>0</v>
      </c>
      <c r="G128" s="82" t="str">
        <f t="shared" si="1"/>
        <v>○</v>
      </c>
    </row>
    <row r="129" spans="1:7" ht="15.75" customHeight="1" x14ac:dyDescent="0.2">
      <c r="A129" s="85">
        <v>723</v>
      </c>
      <c r="B129" s="86" t="s">
        <v>100</v>
      </c>
      <c r="C129" s="87">
        <f>COUNTIF('未収載（B~N区分）'!$C$2:$C$450,$B129)</f>
        <v>1</v>
      </c>
      <c r="D129" s="87">
        <f>COUNTIF('既収載（B~N区分）'!$C$2:$C$329,$B129)</f>
        <v>2</v>
      </c>
      <c r="E129" s="87">
        <f>COUNTIF('基本診療料（A区分）'!$C$2:$C$294,$B129)</f>
        <v>0</v>
      </c>
      <c r="F129" s="101">
        <f>COUNTIF(医薬品!$C$2:$C$300,$B129)</f>
        <v>0</v>
      </c>
      <c r="G129" s="102" t="str">
        <f t="shared" si="1"/>
        <v>○</v>
      </c>
    </row>
    <row r="130" spans="1:7" ht="15.75" customHeight="1" x14ac:dyDescent="0.2">
      <c r="A130" s="75">
        <v>724</v>
      </c>
      <c r="B130" s="76" t="s">
        <v>154</v>
      </c>
      <c r="C130" s="104">
        <f>COUNTIF('未収載（B~N区分）'!$C$2:$C$450,$B130)</f>
        <v>0</v>
      </c>
      <c r="D130" s="74">
        <f>COUNTIF('既収載（B~N区分）'!$C$2:$C$329,$B130)</f>
        <v>0</v>
      </c>
      <c r="E130" s="74">
        <f>COUNTIF('基本診療料（A区分）'!$C$2:$C$294,$B130)</f>
        <v>0</v>
      </c>
      <c r="F130" s="80">
        <f>COUNTIF(医薬品!$C$2:$C$300,$B130)</f>
        <v>0</v>
      </c>
      <c r="G130" s="82" t="str">
        <f t="shared" si="1"/>
        <v/>
      </c>
    </row>
    <row r="131" spans="1:7" ht="15.75" customHeight="1" x14ac:dyDescent="0.2">
      <c r="A131" s="85">
        <v>725</v>
      </c>
      <c r="B131" s="86" t="s">
        <v>103</v>
      </c>
      <c r="C131" s="87">
        <f>COUNTIF('未収載（B~N区分）'!$C$2:$C$450,$B131)</f>
        <v>0</v>
      </c>
      <c r="D131" s="87">
        <f>COUNTIF('既収載（B~N区分）'!$C$2:$C$329,$B131)</f>
        <v>0</v>
      </c>
      <c r="E131" s="87">
        <f>COUNTIF('基本診療料（A区分）'!$C$2:$C$294,$B131)</f>
        <v>0</v>
      </c>
      <c r="F131" s="101">
        <f>COUNTIF(医薬品!$C$2:$C$300,$B131)</f>
        <v>0</v>
      </c>
      <c r="G131" s="102" t="str">
        <f t="shared" si="1"/>
        <v/>
      </c>
    </row>
    <row r="132" spans="1:7" ht="15.75" customHeight="1" x14ac:dyDescent="0.2">
      <c r="A132" s="75">
        <v>726</v>
      </c>
      <c r="B132" s="76" t="s">
        <v>102</v>
      </c>
      <c r="C132" s="104">
        <f>COUNTIF('未収載（B~N区分）'!$C$2:$C$450,$B132)</f>
        <v>2</v>
      </c>
      <c r="D132" s="74">
        <f>COUNTIF('既収載（B~N区分）'!$C$2:$C$329,$B132)</f>
        <v>1</v>
      </c>
      <c r="E132" s="74">
        <f>COUNTIF('基本診療料（A区分）'!$C$2:$C$294,$B132)</f>
        <v>0</v>
      </c>
      <c r="F132" s="80">
        <f>COUNTIF(医薬品!$C$2:$C$300,$B132)</f>
        <v>0</v>
      </c>
      <c r="G132" s="82" t="str">
        <f t="shared" si="1"/>
        <v>○</v>
      </c>
    </row>
    <row r="133" spans="1:7" ht="15.75" customHeight="1" x14ac:dyDescent="0.2">
      <c r="A133" s="85">
        <v>727</v>
      </c>
      <c r="B133" s="86" t="s">
        <v>104</v>
      </c>
      <c r="C133" s="87">
        <f>COUNTIF('未収載（B~N区分）'!$C$2:$C$450,$B133)</f>
        <v>0</v>
      </c>
      <c r="D133" s="87">
        <f>COUNTIF('既収載（B~N区分）'!$C$2:$C$329,$B133)</f>
        <v>0</v>
      </c>
      <c r="E133" s="87">
        <f>COUNTIF('基本診療料（A区分）'!$C$2:$C$294,$B133)</f>
        <v>0</v>
      </c>
      <c r="F133" s="101">
        <f>COUNTIF(医薬品!$C$2:$C$300,$B133)</f>
        <v>0</v>
      </c>
      <c r="G133" s="102" t="str">
        <f t="shared" si="1"/>
        <v/>
      </c>
    </row>
    <row r="134" spans="1:7" ht="15.75" customHeight="1" x14ac:dyDescent="0.2">
      <c r="A134" s="75">
        <v>728</v>
      </c>
      <c r="B134" s="76" t="s">
        <v>105</v>
      </c>
      <c r="C134" s="104">
        <f>COUNTIF('未収載（B~N区分）'!$C$2:$C$450,$B134)</f>
        <v>0</v>
      </c>
      <c r="D134" s="74">
        <f>COUNTIF('既収載（B~N区分）'!$C$2:$C$329,$B134)</f>
        <v>0</v>
      </c>
      <c r="E134" s="74">
        <f>COUNTIF('基本診療料（A区分）'!$C$2:$C$294,$B134)</f>
        <v>0</v>
      </c>
      <c r="F134" s="80">
        <f>COUNTIF(医薬品!$C$2:$C$300,$B134)</f>
        <v>0</v>
      </c>
      <c r="G134" s="82" t="str">
        <f t="shared" si="1"/>
        <v/>
      </c>
    </row>
    <row r="135" spans="1:7" ht="15.75" customHeight="1" x14ac:dyDescent="0.2">
      <c r="A135" s="85">
        <v>729</v>
      </c>
      <c r="B135" s="86" t="s">
        <v>106</v>
      </c>
      <c r="C135" s="87">
        <f>COUNTIF('未収載（B~N区分）'!$C$2:$C$450,$B135)</f>
        <v>4</v>
      </c>
      <c r="D135" s="87">
        <f>COUNTIF('既収載（B~N区分）'!$C$2:$C$329,$B135)</f>
        <v>2</v>
      </c>
      <c r="E135" s="87">
        <f>COUNTIF('基本診療料（A区分）'!$C$2:$C$294,$B135)</f>
        <v>0</v>
      </c>
      <c r="F135" s="101">
        <f>COUNTIF(医薬品!$C$2:$C$300,$B135)</f>
        <v>0</v>
      </c>
      <c r="G135" s="102" t="str">
        <f t="shared" si="1"/>
        <v>○</v>
      </c>
    </row>
    <row r="136" spans="1:7" ht="15.75" customHeight="1" x14ac:dyDescent="0.2">
      <c r="A136" s="75">
        <v>730</v>
      </c>
      <c r="B136" s="76" t="s">
        <v>107</v>
      </c>
      <c r="C136" s="104">
        <f>COUNTIF('未収載（B~N区分）'!$C$2:$C$450,$B136)</f>
        <v>0</v>
      </c>
      <c r="D136" s="74">
        <f>COUNTIF('既収載（B~N区分）'!$C$2:$C$329,$B136)</f>
        <v>0</v>
      </c>
      <c r="E136" s="74">
        <f>COUNTIF('基本診療料（A区分）'!$C$2:$C$294,$B136)</f>
        <v>0</v>
      </c>
      <c r="F136" s="80">
        <f>COUNTIF(医薬品!$C$2:$C$300,$B136)</f>
        <v>0</v>
      </c>
      <c r="G136" s="82" t="str">
        <f t="shared" si="1"/>
        <v/>
      </c>
    </row>
    <row r="137" spans="1:7" ht="15.75" customHeight="1" x14ac:dyDescent="0.2">
      <c r="A137" s="85">
        <v>731</v>
      </c>
      <c r="B137" s="86" t="s">
        <v>108</v>
      </c>
      <c r="C137" s="87">
        <f>COUNTIF('未収載（B~N区分）'!$C$2:$C$450,$B137)</f>
        <v>0</v>
      </c>
      <c r="D137" s="87">
        <f>COUNTIF('既収載（B~N区分）'!$C$2:$C$329,$B137)</f>
        <v>0</v>
      </c>
      <c r="E137" s="87">
        <f>COUNTIF('基本診療料（A区分）'!$C$2:$C$294,$B137)</f>
        <v>0</v>
      </c>
      <c r="F137" s="101">
        <f>COUNTIF(医薬品!$C$2:$C$300,$B137)</f>
        <v>0</v>
      </c>
      <c r="G137" s="102" t="str">
        <f t="shared" si="1"/>
        <v/>
      </c>
    </row>
    <row r="138" spans="1:7" ht="15.75" customHeight="1" x14ac:dyDescent="0.2">
      <c r="A138" s="75">
        <v>732</v>
      </c>
      <c r="B138" s="76" t="s">
        <v>109</v>
      </c>
      <c r="C138" s="104">
        <f>COUNTIF('未収載（B~N区分）'!$C$2:$C$450,$B138)</f>
        <v>0</v>
      </c>
      <c r="D138" s="74">
        <f>COUNTIF('既収載（B~N区分）'!$C$2:$C$329,$B138)</f>
        <v>4</v>
      </c>
      <c r="E138" s="74">
        <f>COUNTIF('基本診療料（A区分）'!$C$2:$C$294,$B138)</f>
        <v>0</v>
      </c>
      <c r="F138" s="80">
        <f>COUNTIF(医薬品!$C$2:$C$300,$B138)</f>
        <v>0</v>
      </c>
      <c r="G138" s="82" t="str">
        <f t="shared" ref="G138:G152" si="2">IF(SUM(C138:F138)&gt;0,"○","")</f>
        <v>○</v>
      </c>
    </row>
    <row r="139" spans="1:7" ht="15.75" customHeight="1" x14ac:dyDescent="0.2">
      <c r="A139" s="85">
        <v>733</v>
      </c>
      <c r="B139" s="86" t="s">
        <v>110</v>
      </c>
      <c r="C139" s="87">
        <f>COUNTIF('未収載（B~N区分）'!$C$2:$C$450,$B139)</f>
        <v>0</v>
      </c>
      <c r="D139" s="87">
        <f>COUNTIF('既収載（B~N区分）'!$C$2:$C$329,$B139)</f>
        <v>1</v>
      </c>
      <c r="E139" s="87">
        <f>COUNTIF('基本診療料（A区分）'!$C$2:$C$294,$B139)</f>
        <v>0</v>
      </c>
      <c r="F139" s="101">
        <f>COUNTIF(医薬品!$C$2:$C$300,$B139)</f>
        <v>0</v>
      </c>
      <c r="G139" s="102" t="str">
        <f t="shared" si="2"/>
        <v>○</v>
      </c>
    </row>
    <row r="140" spans="1:7" ht="15.75" customHeight="1" x14ac:dyDescent="0.2">
      <c r="A140" s="75">
        <v>734</v>
      </c>
      <c r="B140" s="76" t="s">
        <v>111</v>
      </c>
      <c r="C140" s="104">
        <f>COUNTIF('未収載（B~N区分）'!$C$2:$C$450,$B140)</f>
        <v>0</v>
      </c>
      <c r="D140" s="74">
        <f>COUNTIF('既収載（B~N区分）'!$C$2:$C$329,$B140)</f>
        <v>0</v>
      </c>
      <c r="E140" s="74">
        <f>COUNTIF('基本診療料（A区分）'!$C$2:$C$294,$B140)</f>
        <v>0</v>
      </c>
      <c r="F140" s="80">
        <f>COUNTIF(医薬品!$C$2:$C$300,$B140)</f>
        <v>0</v>
      </c>
      <c r="G140" s="82" t="str">
        <f t="shared" si="2"/>
        <v/>
      </c>
    </row>
    <row r="141" spans="1:7" ht="15.75" customHeight="1" x14ac:dyDescent="0.2">
      <c r="A141" s="85">
        <v>735</v>
      </c>
      <c r="B141" s="86" t="s">
        <v>112</v>
      </c>
      <c r="C141" s="87">
        <f>COUNTIF('未収載（B~N区分）'!$C$2:$C$450,$B141)</f>
        <v>0</v>
      </c>
      <c r="D141" s="87">
        <f>COUNTIF('既収載（B~N区分）'!$C$2:$C$329,$B141)</f>
        <v>7</v>
      </c>
      <c r="E141" s="87">
        <f>COUNTIF('基本診療料（A区分）'!$C$2:$C$294,$B141)</f>
        <v>0</v>
      </c>
      <c r="F141" s="101">
        <f>COUNTIF(医薬品!$C$2:$C$300,$B141)</f>
        <v>0</v>
      </c>
      <c r="G141" s="102" t="str">
        <f t="shared" si="2"/>
        <v>○</v>
      </c>
    </row>
    <row r="142" spans="1:7" ht="15.75" customHeight="1" x14ac:dyDescent="0.2">
      <c r="A142" s="75">
        <v>736</v>
      </c>
      <c r="B142" s="76" t="s">
        <v>113</v>
      </c>
      <c r="C142" s="104">
        <f>COUNTIF('未収載（B~N区分）'!$C$2:$C$450,$B142)</f>
        <v>0</v>
      </c>
      <c r="D142" s="74">
        <f>COUNTIF('既収載（B~N区分）'!$C$2:$C$329,$B142)</f>
        <v>0</v>
      </c>
      <c r="E142" s="74">
        <f>COUNTIF('基本診療料（A区分）'!$C$2:$C$294,$B142)</f>
        <v>0</v>
      </c>
      <c r="F142" s="80">
        <f>COUNTIF(医薬品!$C$2:$C$300,$B142)</f>
        <v>0</v>
      </c>
      <c r="G142" s="82" t="str">
        <f t="shared" si="2"/>
        <v/>
      </c>
    </row>
    <row r="143" spans="1:7" ht="15.75" customHeight="1" x14ac:dyDescent="0.2">
      <c r="A143" s="85">
        <v>737</v>
      </c>
      <c r="B143" s="86" t="s">
        <v>117</v>
      </c>
      <c r="C143" s="87">
        <f>COUNTIF('未収載（B~N区分）'!$C$2:$C$450,$B143)</f>
        <v>0</v>
      </c>
      <c r="D143" s="87">
        <f>COUNTIF('既収載（B~N区分）'!$C$2:$C$329,$B143)</f>
        <v>0</v>
      </c>
      <c r="E143" s="87">
        <f>COUNTIF('基本診療料（A区分）'!$C$2:$C$294,$B143)</f>
        <v>0</v>
      </c>
      <c r="F143" s="101">
        <f>COUNTIF(医薬品!$C$2:$C$300,$B143)</f>
        <v>0</v>
      </c>
      <c r="G143" s="102" t="str">
        <f t="shared" si="2"/>
        <v/>
      </c>
    </row>
    <row r="144" spans="1:7" ht="15.75" customHeight="1" x14ac:dyDescent="0.2">
      <c r="A144" s="75">
        <v>738</v>
      </c>
      <c r="B144" s="76" t="s">
        <v>114</v>
      </c>
      <c r="C144" s="104">
        <f>COUNTIF('未収載（B~N区分）'!$C$2:$C$450,$B144)</f>
        <v>0</v>
      </c>
      <c r="D144" s="77">
        <f>COUNTIF('既収載（B~N区分）'!$C$2:$C$329,$B144)</f>
        <v>0</v>
      </c>
      <c r="E144" s="77">
        <f>COUNTIF('基本診療料（A区分）'!$C$2:$C$294,$B144)</f>
        <v>0</v>
      </c>
      <c r="F144" s="81">
        <f>COUNTIF(医薬品!$C$2:$C$300,$B144)</f>
        <v>0</v>
      </c>
      <c r="G144" s="83" t="str">
        <f t="shared" si="2"/>
        <v/>
      </c>
    </row>
    <row r="145" spans="1:7" ht="15.75" customHeight="1" x14ac:dyDescent="0.2">
      <c r="A145" s="85">
        <v>739</v>
      </c>
      <c r="B145" s="86" t="s">
        <v>177</v>
      </c>
      <c r="C145" s="87">
        <f>COUNTIF('未収載（B~N区分）'!$C$2:$C$450,$B145)</f>
        <v>0</v>
      </c>
      <c r="D145" s="87">
        <f>COUNTIF('既収載（B~N区分）'!$C$2:$C$329,$B145)</f>
        <v>0</v>
      </c>
      <c r="E145" s="87">
        <f>COUNTIF('基本診療料（A区分）'!$C$2:$C$294,$B145)</f>
        <v>0</v>
      </c>
      <c r="F145" s="101">
        <f>COUNTIF(医薬品!$C$2:$C$300,$B145)</f>
        <v>0</v>
      </c>
      <c r="G145" s="102" t="str">
        <f t="shared" si="2"/>
        <v/>
      </c>
    </row>
    <row r="146" spans="1:7" ht="15.75" customHeight="1" x14ac:dyDescent="0.2">
      <c r="A146" s="75">
        <v>740</v>
      </c>
      <c r="B146" s="76" t="s">
        <v>115</v>
      </c>
      <c r="C146" s="104">
        <f>COUNTIF('未収載（B~N区分）'!$C$2:$C$450,$B146)</f>
        <v>0</v>
      </c>
      <c r="D146" s="77">
        <f>COUNTIF('既収載（B~N区分）'!$C$2:$C$329,$B146)</f>
        <v>5</v>
      </c>
      <c r="E146" s="77">
        <f>COUNTIF('基本診療料（A区分）'!$C$2:$C$294,$B146)</f>
        <v>0</v>
      </c>
      <c r="F146" s="81">
        <f>COUNTIF(医薬品!$C$2:$C$300,$B146)</f>
        <v>0</v>
      </c>
      <c r="G146" s="106" t="str">
        <f t="shared" si="2"/>
        <v>○</v>
      </c>
    </row>
    <row r="147" spans="1:7" ht="15.75" customHeight="1" x14ac:dyDescent="0.2">
      <c r="A147" s="85">
        <v>741</v>
      </c>
      <c r="B147" s="86" t="s">
        <v>116</v>
      </c>
      <c r="C147" s="87">
        <f>COUNTIF('未収載（B~N区分）'!$C$2:$C$450,$B147)</f>
        <v>0</v>
      </c>
      <c r="D147" s="87">
        <f>COUNTIF('既収載（B~N区分）'!$C$2:$C$329,$B147)</f>
        <v>1</v>
      </c>
      <c r="E147" s="87">
        <f>COUNTIF('基本診療料（A区分）'!$C$2:$C$294,$B147)</f>
        <v>0</v>
      </c>
      <c r="F147" s="101">
        <f>COUNTIF(医薬品!$C$2:$C$300,$B147)</f>
        <v>0</v>
      </c>
      <c r="G147" s="102" t="str">
        <f t="shared" si="2"/>
        <v>○</v>
      </c>
    </row>
    <row r="148" spans="1:7" ht="15.75" customHeight="1" x14ac:dyDescent="0.2">
      <c r="A148" s="75">
        <v>742</v>
      </c>
      <c r="B148" s="76" t="s">
        <v>118</v>
      </c>
      <c r="C148" s="104">
        <f>COUNTIF('未収載（B~N区分）'!$C$2:$C$450,$B148)</f>
        <v>0</v>
      </c>
      <c r="D148" s="77">
        <f>COUNTIF('既収載（B~N区分）'!$C$2:$C$329,$B148)</f>
        <v>0</v>
      </c>
      <c r="E148" s="77">
        <f>COUNTIF('基本診療料（A区分）'!$C$2:$C$294,$B148)</f>
        <v>0</v>
      </c>
      <c r="F148" s="81">
        <f>COUNTIF(医薬品!$C$2:$C$300,$B148)</f>
        <v>0</v>
      </c>
      <c r="G148" s="106" t="str">
        <f t="shared" si="2"/>
        <v/>
      </c>
    </row>
    <row r="149" spans="1:7" ht="13.8" x14ac:dyDescent="0.2">
      <c r="A149" s="85">
        <v>743</v>
      </c>
      <c r="B149" s="86" t="s">
        <v>178</v>
      </c>
      <c r="C149" s="87">
        <f>COUNTIF('未収載（B~N区分）'!$C$2:$C$450,$B149)</f>
        <v>2</v>
      </c>
      <c r="D149" s="87">
        <f>COUNTIF('既収載（B~N区分）'!$C$2:$C$329,$B149)</f>
        <v>0</v>
      </c>
      <c r="E149" s="87">
        <f>COUNTIF('基本診療料（A区分）'!$C$2:$C$294,$B149)</f>
        <v>0</v>
      </c>
      <c r="F149" s="101">
        <f>COUNTIF(医薬品!$C$2:$C$300,$B149)</f>
        <v>0</v>
      </c>
      <c r="G149" s="102" t="str">
        <f t="shared" si="2"/>
        <v>○</v>
      </c>
    </row>
    <row r="150" spans="1:7" ht="13.8" x14ac:dyDescent="0.2">
      <c r="A150" s="75">
        <v>744</v>
      </c>
      <c r="B150" s="76" t="s">
        <v>179</v>
      </c>
      <c r="C150" s="104">
        <f>COUNTIF('未収載（B~N区分）'!$C$2:$C$450,$B150)</f>
        <v>0</v>
      </c>
      <c r="D150" s="77">
        <f>COUNTIF('既収載（B~N区分）'!$C$2:$C$329,$B150)</f>
        <v>0</v>
      </c>
      <c r="E150" s="77">
        <f>COUNTIF('基本診療料（A区分）'!$C$2:$C$294,$B150)</f>
        <v>0</v>
      </c>
      <c r="F150" s="81">
        <f>COUNTIF(医薬品!$C$2:$C$300,$B150)</f>
        <v>0</v>
      </c>
      <c r="G150" s="106" t="str">
        <f t="shared" si="2"/>
        <v/>
      </c>
    </row>
    <row r="151" spans="1:7" ht="13.8" x14ac:dyDescent="0.2">
      <c r="A151" s="85">
        <v>745</v>
      </c>
      <c r="B151" s="86" t="s">
        <v>119</v>
      </c>
      <c r="C151" s="87">
        <f>COUNTIF('未収載（B~N区分）'!$C$2:$C$450,$B151)</f>
        <v>0</v>
      </c>
      <c r="D151" s="87">
        <f>COUNTIF('既収載（B~N区分）'!$C$2:$C$329,$B151)</f>
        <v>0</v>
      </c>
      <c r="E151" s="87">
        <f>COUNTIF('基本診療料（A区分）'!$C$2:$C$294,$B151)</f>
        <v>0</v>
      </c>
      <c r="F151" s="101">
        <f>COUNTIF(医薬品!$C$2:$C$300,$B151)</f>
        <v>0</v>
      </c>
      <c r="G151" s="102" t="str">
        <f t="shared" si="2"/>
        <v/>
      </c>
    </row>
    <row r="152" spans="1:7" ht="13.8" x14ac:dyDescent="0.2">
      <c r="A152" s="78">
        <v>746</v>
      </c>
      <c r="B152" s="79" t="s">
        <v>120</v>
      </c>
      <c r="C152" s="105">
        <f>COUNTIF('未収載（B~N区分）'!$C$2:$C$450,$B152)</f>
        <v>0</v>
      </c>
      <c r="D152" s="77">
        <f>COUNTIF('既収載（B~N区分）'!$C$2:$C$329,$B152)</f>
        <v>0</v>
      </c>
      <c r="E152" s="77">
        <f>COUNTIF('基本診療料（A区分）'!$C$2:$C$294,$B152)</f>
        <v>0</v>
      </c>
      <c r="F152" s="81">
        <f>COUNTIF(医薬品!$C$2:$C$300,$B152)</f>
        <v>0</v>
      </c>
      <c r="G152" s="106" t="str">
        <f t="shared" si="2"/>
        <v/>
      </c>
    </row>
  </sheetData>
  <autoFilter ref="A6:I152"/>
  <mergeCells count="2">
    <mergeCell ref="A2:B3"/>
    <mergeCell ref="A5:G5"/>
  </mergeCells>
  <phoneticPr fontId="1"/>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7"/>
  <sheetViews>
    <sheetView topLeftCell="A127" workbookViewId="0">
      <selection activeCell="C150" sqref="C150"/>
    </sheetView>
  </sheetViews>
  <sheetFormatPr defaultRowHeight="13.2" x14ac:dyDescent="0.2"/>
  <cols>
    <col min="1" max="1" width="37.44140625" customWidth="1"/>
    <col min="2" max="2" width="10" customWidth="1"/>
  </cols>
  <sheetData>
    <row r="1" spans="1:2" ht="13.8" thickBot="1" x14ac:dyDescent="0.25">
      <c r="A1" s="27" t="s">
        <v>2</v>
      </c>
      <c r="B1" s="28" t="s">
        <v>1</v>
      </c>
    </row>
    <row r="2" spans="1:2" ht="13.8" thickTop="1" x14ac:dyDescent="0.2">
      <c r="A2" s="56" t="s">
        <v>3</v>
      </c>
      <c r="B2" s="39">
        <v>201</v>
      </c>
    </row>
    <row r="3" spans="1:2" x14ac:dyDescent="0.2">
      <c r="A3" s="61" t="s">
        <v>4</v>
      </c>
      <c r="B3" s="40">
        <v>202</v>
      </c>
    </row>
    <row r="4" spans="1:2" x14ac:dyDescent="0.2">
      <c r="A4" s="61" t="s">
        <v>5</v>
      </c>
      <c r="B4" s="40">
        <v>203</v>
      </c>
    </row>
    <row r="5" spans="1:2" x14ac:dyDescent="0.2">
      <c r="A5" s="63" t="s">
        <v>6</v>
      </c>
      <c r="B5" s="40">
        <v>204</v>
      </c>
    </row>
    <row r="6" spans="1:2" x14ac:dyDescent="0.2">
      <c r="A6" s="63" t="s">
        <v>7</v>
      </c>
      <c r="B6" s="40">
        <v>205</v>
      </c>
    </row>
    <row r="7" spans="1:2" x14ac:dyDescent="0.2">
      <c r="A7" s="63" t="s">
        <v>8</v>
      </c>
      <c r="B7" s="40">
        <v>206</v>
      </c>
    </row>
    <row r="8" spans="1:2" x14ac:dyDescent="0.2">
      <c r="A8" s="63" t="s">
        <v>9</v>
      </c>
      <c r="B8" s="40">
        <v>207</v>
      </c>
    </row>
    <row r="9" spans="1:2" x14ac:dyDescent="0.2">
      <c r="A9" s="63" t="s">
        <v>10</v>
      </c>
      <c r="B9" s="40">
        <v>208</v>
      </c>
    </row>
    <row r="10" spans="1:2" x14ac:dyDescent="0.2">
      <c r="A10" s="63" t="s">
        <v>11</v>
      </c>
      <c r="B10" s="40">
        <v>209</v>
      </c>
    </row>
    <row r="11" spans="1:2" x14ac:dyDescent="0.2">
      <c r="A11" s="63" t="s">
        <v>160</v>
      </c>
      <c r="B11" s="40">
        <v>210</v>
      </c>
    </row>
    <row r="12" spans="1:2" x14ac:dyDescent="0.2">
      <c r="A12" s="63" t="s">
        <v>161</v>
      </c>
      <c r="B12" s="40">
        <v>211</v>
      </c>
    </row>
    <row r="13" spans="1:2" x14ac:dyDescent="0.2">
      <c r="A13" s="63" t="s">
        <v>12</v>
      </c>
      <c r="B13" s="40">
        <v>212</v>
      </c>
    </row>
    <row r="14" spans="1:2" x14ac:dyDescent="0.2">
      <c r="A14" s="63" t="s">
        <v>121</v>
      </c>
      <c r="B14" s="40">
        <v>213</v>
      </c>
    </row>
    <row r="15" spans="1:2" x14ac:dyDescent="0.2">
      <c r="A15" s="63" t="s">
        <v>13</v>
      </c>
      <c r="B15" s="40">
        <v>214</v>
      </c>
    </row>
    <row r="16" spans="1:2" x14ac:dyDescent="0.2">
      <c r="A16" s="63" t="s">
        <v>14</v>
      </c>
      <c r="B16" s="40">
        <v>215</v>
      </c>
    </row>
    <row r="17" spans="1:2" x14ac:dyDescent="0.2">
      <c r="A17" s="63" t="s">
        <v>17</v>
      </c>
      <c r="B17" s="40">
        <v>216</v>
      </c>
    </row>
    <row r="18" spans="1:2" x14ac:dyDescent="0.2">
      <c r="A18" s="63" t="s">
        <v>15</v>
      </c>
      <c r="B18" s="40">
        <v>217</v>
      </c>
    </row>
    <row r="19" spans="1:2" x14ac:dyDescent="0.2">
      <c r="A19" s="63" t="s">
        <v>18</v>
      </c>
      <c r="B19" s="40">
        <v>218</v>
      </c>
    </row>
    <row r="20" spans="1:2" x14ac:dyDescent="0.2">
      <c r="A20" s="63" t="s">
        <v>162</v>
      </c>
      <c r="B20" s="40">
        <v>219</v>
      </c>
    </row>
    <row r="21" spans="1:2" x14ac:dyDescent="0.2">
      <c r="A21" s="63" t="s">
        <v>16</v>
      </c>
      <c r="B21" s="40">
        <v>220</v>
      </c>
    </row>
    <row r="22" spans="1:2" x14ac:dyDescent="0.2">
      <c r="A22" s="63" t="s">
        <v>19</v>
      </c>
      <c r="B22" s="40">
        <v>221</v>
      </c>
    </row>
    <row r="23" spans="1:2" x14ac:dyDescent="0.2">
      <c r="A23" s="63" t="s">
        <v>20</v>
      </c>
      <c r="B23" s="40">
        <v>222</v>
      </c>
    </row>
    <row r="24" spans="1:2" x14ac:dyDescent="0.2">
      <c r="A24" s="63" t="s">
        <v>23</v>
      </c>
      <c r="B24" s="40">
        <v>223</v>
      </c>
    </row>
    <row r="25" spans="1:2" x14ac:dyDescent="0.2">
      <c r="A25" s="63" t="s">
        <v>21</v>
      </c>
      <c r="B25" s="40">
        <v>224</v>
      </c>
    </row>
    <row r="26" spans="1:2" x14ac:dyDescent="0.2">
      <c r="A26" s="63" t="s">
        <v>22</v>
      </c>
      <c r="B26" s="40">
        <v>225</v>
      </c>
    </row>
    <row r="27" spans="1:2" x14ac:dyDescent="0.2">
      <c r="A27" s="63" t="s">
        <v>24</v>
      </c>
      <c r="B27" s="40">
        <v>226</v>
      </c>
    </row>
    <row r="28" spans="1:2" x14ac:dyDescent="0.2">
      <c r="A28" s="63" t="s">
        <v>25</v>
      </c>
      <c r="B28" s="40">
        <v>227</v>
      </c>
    </row>
    <row r="29" spans="1:2" x14ac:dyDescent="0.2">
      <c r="A29" s="63" t="s">
        <v>122</v>
      </c>
      <c r="B29" s="40">
        <v>228</v>
      </c>
    </row>
    <row r="30" spans="1:2" x14ac:dyDescent="0.2">
      <c r="A30" s="63" t="s">
        <v>26</v>
      </c>
      <c r="B30" s="40">
        <v>229</v>
      </c>
    </row>
    <row r="31" spans="1:2" x14ac:dyDescent="0.2">
      <c r="A31" s="63" t="s">
        <v>27</v>
      </c>
      <c r="B31" s="40">
        <v>230</v>
      </c>
    </row>
    <row r="32" spans="1:2" x14ac:dyDescent="0.2">
      <c r="A32" s="63" t="s">
        <v>163</v>
      </c>
      <c r="B32" s="40">
        <v>231</v>
      </c>
    </row>
    <row r="33" spans="1:2" x14ac:dyDescent="0.2">
      <c r="A33" s="63" t="s">
        <v>28</v>
      </c>
      <c r="B33" s="40">
        <v>232</v>
      </c>
    </row>
    <row r="34" spans="1:2" x14ac:dyDescent="0.2">
      <c r="A34" s="63" t="s">
        <v>29</v>
      </c>
      <c r="B34" s="40">
        <v>233</v>
      </c>
    </row>
    <row r="35" spans="1:2" x14ac:dyDescent="0.2">
      <c r="A35" s="63" t="s">
        <v>30</v>
      </c>
      <c r="B35" s="40">
        <v>234</v>
      </c>
    </row>
    <row r="36" spans="1:2" x14ac:dyDescent="0.2">
      <c r="A36" s="63" t="s">
        <v>123</v>
      </c>
      <c r="B36" s="40">
        <v>235</v>
      </c>
    </row>
    <row r="37" spans="1:2" x14ac:dyDescent="0.2">
      <c r="A37" s="63" t="s">
        <v>31</v>
      </c>
      <c r="B37" s="40">
        <v>236</v>
      </c>
    </row>
    <row r="38" spans="1:2" x14ac:dyDescent="0.2">
      <c r="A38" s="63" t="s">
        <v>164</v>
      </c>
      <c r="B38" s="40">
        <v>237</v>
      </c>
    </row>
    <row r="39" spans="1:2" x14ac:dyDescent="0.2">
      <c r="A39" s="63" t="s">
        <v>33</v>
      </c>
      <c r="B39" s="40">
        <v>238</v>
      </c>
    </row>
    <row r="40" spans="1:2" x14ac:dyDescent="0.2">
      <c r="A40" s="63" t="s">
        <v>32</v>
      </c>
      <c r="B40" s="40">
        <v>239</v>
      </c>
    </row>
    <row r="41" spans="1:2" x14ac:dyDescent="0.2">
      <c r="A41" s="63" t="s">
        <v>124</v>
      </c>
      <c r="B41" s="40">
        <v>240</v>
      </c>
    </row>
    <row r="42" spans="1:2" x14ac:dyDescent="0.2">
      <c r="A42" s="63" t="s">
        <v>34</v>
      </c>
      <c r="B42" s="40">
        <v>241</v>
      </c>
    </row>
    <row r="43" spans="1:2" x14ac:dyDescent="0.2">
      <c r="A43" s="63" t="s">
        <v>165</v>
      </c>
      <c r="B43" s="40">
        <v>242</v>
      </c>
    </row>
    <row r="44" spans="1:2" x14ac:dyDescent="0.2">
      <c r="A44" s="63" t="s">
        <v>35</v>
      </c>
      <c r="B44" s="40">
        <v>243</v>
      </c>
    </row>
    <row r="45" spans="1:2" x14ac:dyDescent="0.2">
      <c r="A45" s="63" t="s">
        <v>37</v>
      </c>
      <c r="B45" s="40">
        <v>244</v>
      </c>
    </row>
    <row r="46" spans="1:2" x14ac:dyDescent="0.2">
      <c r="A46" s="63" t="s">
        <v>36</v>
      </c>
      <c r="B46" s="40">
        <v>245</v>
      </c>
    </row>
    <row r="47" spans="1:2" x14ac:dyDescent="0.2">
      <c r="A47" s="63" t="s">
        <v>44</v>
      </c>
      <c r="B47" s="40">
        <v>246</v>
      </c>
    </row>
    <row r="48" spans="1:2" x14ac:dyDescent="0.2">
      <c r="A48" s="63" t="s">
        <v>45</v>
      </c>
      <c r="B48" s="42">
        <v>247</v>
      </c>
    </row>
    <row r="49" spans="1:2" ht="13.8" thickBot="1" x14ac:dyDescent="0.25">
      <c r="A49" s="63" t="s">
        <v>42</v>
      </c>
      <c r="B49" s="42">
        <v>248</v>
      </c>
    </row>
    <row r="50" spans="1:2" ht="13.8" thickTop="1" x14ac:dyDescent="0.2">
      <c r="A50" s="67" t="s">
        <v>43</v>
      </c>
      <c r="B50" s="39">
        <v>249</v>
      </c>
    </row>
    <row r="51" spans="1:2" x14ac:dyDescent="0.2">
      <c r="A51" s="58" t="s">
        <v>46</v>
      </c>
      <c r="B51" s="40">
        <v>250</v>
      </c>
    </row>
    <row r="52" spans="1:2" x14ac:dyDescent="0.2">
      <c r="A52" s="63" t="s">
        <v>48</v>
      </c>
      <c r="B52" s="40">
        <v>251</v>
      </c>
    </row>
    <row r="53" spans="1:2" x14ac:dyDescent="0.2">
      <c r="A53" s="63" t="s">
        <v>47</v>
      </c>
      <c r="B53" s="40">
        <v>252</v>
      </c>
    </row>
    <row r="54" spans="1:2" x14ac:dyDescent="0.2">
      <c r="A54" s="63" t="s">
        <v>49</v>
      </c>
      <c r="B54" s="40">
        <v>253</v>
      </c>
    </row>
    <row r="55" spans="1:2" x14ac:dyDescent="0.2">
      <c r="A55" s="63" t="s">
        <v>156</v>
      </c>
      <c r="B55" s="40">
        <v>254</v>
      </c>
    </row>
    <row r="56" spans="1:2" x14ac:dyDescent="0.2">
      <c r="A56" s="63" t="s">
        <v>50</v>
      </c>
      <c r="B56" s="40">
        <v>255</v>
      </c>
    </row>
    <row r="57" spans="1:2" x14ac:dyDescent="0.2">
      <c r="A57" s="63" t="s">
        <v>51</v>
      </c>
      <c r="B57" s="40">
        <v>256</v>
      </c>
    </row>
    <row r="58" spans="1:2" x14ac:dyDescent="0.2">
      <c r="A58" s="63" t="s">
        <v>52</v>
      </c>
      <c r="B58" s="40">
        <v>257</v>
      </c>
    </row>
    <row r="59" spans="1:2" x14ac:dyDescent="0.2">
      <c r="A59" s="63" t="s">
        <v>53</v>
      </c>
      <c r="B59" s="40">
        <v>258</v>
      </c>
    </row>
    <row r="60" spans="1:2" x14ac:dyDescent="0.2">
      <c r="A60" s="63" t="s">
        <v>54</v>
      </c>
      <c r="B60" s="40">
        <v>259</v>
      </c>
    </row>
    <row r="61" spans="1:2" x14ac:dyDescent="0.2">
      <c r="A61" s="63" t="s">
        <v>55</v>
      </c>
      <c r="B61" s="40">
        <v>260</v>
      </c>
    </row>
    <row r="62" spans="1:2" x14ac:dyDescent="0.2">
      <c r="A62" s="63" t="s">
        <v>58</v>
      </c>
      <c r="B62" s="40">
        <v>261</v>
      </c>
    </row>
    <row r="63" spans="1:2" x14ac:dyDescent="0.2">
      <c r="A63" s="63" t="s">
        <v>59</v>
      </c>
      <c r="B63" s="40">
        <v>262</v>
      </c>
    </row>
    <row r="64" spans="1:2" x14ac:dyDescent="0.2">
      <c r="A64" s="63" t="s">
        <v>166</v>
      </c>
      <c r="B64" s="40">
        <v>263</v>
      </c>
    </row>
    <row r="65" spans="1:2" x14ac:dyDescent="0.2">
      <c r="A65" s="63" t="s">
        <v>60</v>
      </c>
      <c r="B65" s="40">
        <v>264</v>
      </c>
    </row>
    <row r="66" spans="1:2" x14ac:dyDescent="0.2">
      <c r="A66" s="63" t="s">
        <v>61</v>
      </c>
      <c r="B66" s="40">
        <v>265</v>
      </c>
    </row>
    <row r="67" spans="1:2" x14ac:dyDescent="0.2">
      <c r="A67" s="63" t="s">
        <v>64</v>
      </c>
      <c r="B67" s="40">
        <v>266</v>
      </c>
    </row>
    <row r="68" spans="1:2" x14ac:dyDescent="0.2">
      <c r="A68" s="63" t="s">
        <v>62</v>
      </c>
      <c r="B68" s="40">
        <v>267</v>
      </c>
    </row>
    <row r="69" spans="1:2" x14ac:dyDescent="0.2">
      <c r="A69" s="63" t="s">
        <v>63</v>
      </c>
      <c r="B69" s="40">
        <v>268</v>
      </c>
    </row>
    <row r="70" spans="1:2" x14ac:dyDescent="0.2">
      <c r="A70" s="63" t="s">
        <v>167</v>
      </c>
      <c r="B70" s="40">
        <v>269</v>
      </c>
    </row>
    <row r="71" spans="1:2" x14ac:dyDescent="0.2">
      <c r="A71" s="63" t="s">
        <v>168</v>
      </c>
      <c r="B71" s="40">
        <v>270</v>
      </c>
    </row>
    <row r="72" spans="1:2" x14ac:dyDescent="0.2">
      <c r="A72" s="63" t="s">
        <v>169</v>
      </c>
      <c r="B72" s="40">
        <v>271</v>
      </c>
    </row>
    <row r="73" spans="1:2" x14ac:dyDescent="0.2">
      <c r="A73" s="63" t="s">
        <v>65</v>
      </c>
      <c r="B73" s="40">
        <v>272</v>
      </c>
    </row>
    <row r="74" spans="1:2" x14ac:dyDescent="0.2">
      <c r="A74" s="63" t="s">
        <v>66</v>
      </c>
      <c r="B74" s="40">
        <v>273</v>
      </c>
    </row>
    <row r="75" spans="1:2" x14ac:dyDescent="0.2">
      <c r="A75" s="63" t="s">
        <v>38</v>
      </c>
      <c r="B75" s="40">
        <v>274</v>
      </c>
    </row>
    <row r="76" spans="1:2" x14ac:dyDescent="0.2">
      <c r="A76" s="63" t="s">
        <v>39</v>
      </c>
      <c r="B76" s="40">
        <v>275</v>
      </c>
    </row>
    <row r="77" spans="1:2" x14ac:dyDescent="0.2">
      <c r="A77" s="63" t="s">
        <v>170</v>
      </c>
      <c r="B77" s="40">
        <v>276</v>
      </c>
    </row>
    <row r="78" spans="1:2" x14ac:dyDescent="0.2">
      <c r="A78" s="63" t="s">
        <v>40</v>
      </c>
      <c r="B78" s="40">
        <v>277</v>
      </c>
    </row>
    <row r="79" spans="1:2" x14ac:dyDescent="0.2">
      <c r="A79" s="63" t="s">
        <v>56</v>
      </c>
      <c r="B79" s="40">
        <v>278</v>
      </c>
    </row>
    <row r="80" spans="1:2" x14ac:dyDescent="0.2">
      <c r="A80" s="63" t="s">
        <v>57</v>
      </c>
      <c r="B80" s="40">
        <v>279</v>
      </c>
    </row>
    <row r="81" spans="1:2" x14ac:dyDescent="0.2">
      <c r="A81" s="63" t="s">
        <v>41</v>
      </c>
      <c r="B81" s="40">
        <v>280</v>
      </c>
    </row>
    <row r="82" spans="1:2" x14ac:dyDescent="0.2">
      <c r="A82" s="63" t="s">
        <v>171</v>
      </c>
      <c r="B82" s="40">
        <v>281</v>
      </c>
    </row>
    <row r="83" spans="1:2" x14ac:dyDescent="0.2">
      <c r="A83" s="63" t="s">
        <v>172</v>
      </c>
      <c r="B83" s="40">
        <v>282</v>
      </c>
    </row>
    <row r="84" spans="1:2" x14ac:dyDescent="0.2">
      <c r="A84" s="63" t="s">
        <v>67</v>
      </c>
      <c r="B84" s="40">
        <v>283</v>
      </c>
    </row>
    <row r="85" spans="1:2" x14ac:dyDescent="0.2">
      <c r="A85" s="63" t="s">
        <v>69</v>
      </c>
      <c r="B85" s="40">
        <v>284</v>
      </c>
    </row>
    <row r="86" spans="1:2" x14ac:dyDescent="0.2">
      <c r="A86" s="63" t="s">
        <v>68</v>
      </c>
      <c r="B86" s="40">
        <v>285</v>
      </c>
    </row>
    <row r="87" spans="1:2" x14ac:dyDescent="0.2">
      <c r="A87" s="63" t="s">
        <v>70</v>
      </c>
      <c r="B87" s="40">
        <v>286</v>
      </c>
    </row>
    <row r="88" spans="1:2" x14ac:dyDescent="0.2">
      <c r="A88" s="63" t="s">
        <v>173</v>
      </c>
      <c r="B88" s="40">
        <v>287</v>
      </c>
    </row>
    <row r="89" spans="1:2" x14ac:dyDescent="0.2">
      <c r="A89" s="63" t="s">
        <v>71</v>
      </c>
      <c r="B89" s="40">
        <v>288</v>
      </c>
    </row>
    <row r="90" spans="1:2" x14ac:dyDescent="0.2">
      <c r="A90" s="63" t="s">
        <v>72</v>
      </c>
      <c r="B90" s="40">
        <v>289</v>
      </c>
    </row>
    <row r="91" spans="1:2" x14ac:dyDescent="0.2">
      <c r="A91" s="63" t="s">
        <v>73</v>
      </c>
      <c r="B91" s="40">
        <v>290</v>
      </c>
    </row>
    <row r="92" spans="1:2" x14ac:dyDescent="0.2">
      <c r="A92" s="63" t="s">
        <v>74</v>
      </c>
      <c r="B92" s="40">
        <v>291</v>
      </c>
    </row>
    <row r="93" spans="1:2" x14ac:dyDescent="0.2">
      <c r="A93" s="63" t="s">
        <v>75</v>
      </c>
      <c r="B93" s="40">
        <v>292</v>
      </c>
    </row>
    <row r="94" spans="1:2" x14ac:dyDescent="0.2">
      <c r="A94" s="63" t="s">
        <v>174</v>
      </c>
      <c r="B94" s="40">
        <v>293</v>
      </c>
    </row>
    <row r="95" spans="1:2" x14ac:dyDescent="0.2">
      <c r="A95" s="63" t="s">
        <v>76</v>
      </c>
      <c r="B95" s="40">
        <v>294</v>
      </c>
    </row>
    <row r="96" spans="1:2" x14ac:dyDescent="0.2">
      <c r="A96" s="63" t="s">
        <v>77</v>
      </c>
      <c r="B96" s="42">
        <v>295</v>
      </c>
    </row>
    <row r="97" spans="1:2" ht="13.8" thickBot="1" x14ac:dyDescent="0.25">
      <c r="A97" s="63" t="s">
        <v>78</v>
      </c>
      <c r="B97" s="42">
        <v>296</v>
      </c>
    </row>
    <row r="98" spans="1:2" ht="13.8" thickTop="1" x14ac:dyDescent="0.2">
      <c r="A98" s="63" t="s">
        <v>79</v>
      </c>
      <c r="B98" s="39">
        <v>297</v>
      </c>
    </row>
    <row r="99" spans="1:2" x14ac:dyDescent="0.2">
      <c r="A99" s="67" t="s">
        <v>175</v>
      </c>
      <c r="B99" s="40">
        <v>298</v>
      </c>
    </row>
    <row r="100" spans="1:2" x14ac:dyDescent="0.2">
      <c r="A100" s="59" t="s">
        <v>80</v>
      </c>
      <c r="B100" s="40">
        <v>299</v>
      </c>
    </row>
    <row r="101" spans="1:2" x14ac:dyDescent="0.2">
      <c r="A101" s="64" t="s">
        <v>125</v>
      </c>
      <c r="B101" s="40">
        <v>700</v>
      </c>
    </row>
    <row r="102" spans="1:2" x14ac:dyDescent="0.2">
      <c r="A102" s="64" t="s">
        <v>81</v>
      </c>
      <c r="B102" s="40">
        <v>701</v>
      </c>
    </row>
    <row r="103" spans="1:2" x14ac:dyDescent="0.2">
      <c r="A103" s="64" t="s">
        <v>82</v>
      </c>
      <c r="B103" s="40">
        <v>702</v>
      </c>
    </row>
    <row r="104" spans="1:2" x14ac:dyDescent="0.2">
      <c r="A104" s="64" t="s">
        <v>83</v>
      </c>
      <c r="B104" s="40">
        <v>703</v>
      </c>
    </row>
    <row r="105" spans="1:2" x14ac:dyDescent="0.2">
      <c r="A105" s="64" t="s">
        <v>84</v>
      </c>
      <c r="B105" s="40">
        <v>704</v>
      </c>
    </row>
    <row r="106" spans="1:2" x14ac:dyDescent="0.2">
      <c r="A106" s="64" t="s">
        <v>85</v>
      </c>
      <c r="B106" s="40">
        <v>705</v>
      </c>
    </row>
    <row r="107" spans="1:2" x14ac:dyDescent="0.2">
      <c r="A107" s="64" t="s">
        <v>86</v>
      </c>
      <c r="B107" s="40">
        <v>706</v>
      </c>
    </row>
    <row r="108" spans="1:2" x14ac:dyDescent="0.2">
      <c r="A108" s="64" t="s">
        <v>87</v>
      </c>
      <c r="B108" s="40">
        <v>707</v>
      </c>
    </row>
    <row r="109" spans="1:2" x14ac:dyDescent="0.2">
      <c r="A109" s="64" t="s">
        <v>88</v>
      </c>
      <c r="B109" s="40">
        <v>708</v>
      </c>
    </row>
    <row r="110" spans="1:2" x14ac:dyDescent="0.2">
      <c r="A110" s="64" t="s">
        <v>89</v>
      </c>
      <c r="B110" s="40">
        <v>709</v>
      </c>
    </row>
    <row r="111" spans="1:2" x14ac:dyDescent="0.2">
      <c r="A111" s="64" t="s">
        <v>126</v>
      </c>
      <c r="B111" s="40">
        <v>710</v>
      </c>
    </row>
    <row r="112" spans="1:2" x14ac:dyDescent="0.2">
      <c r="A112" s="64" t="s">
        <v>176</v>
      </c>
      <c r="B112" s="40">
        <v>711</v>
      </c>
    </row>
    <row r="113" spans="1:2" x14ac:dyDescent="0.2">
      <c r="A113" s="64" t="s">
        <v>90</v>
      </c>
      <c r="B113" s="40">
        <v>712</v>
      </c>
    </row>
    <row r="114" spans="1:2" x14ac:dyDescent="0.2">
      <c r="A114" s="64" t="s">
        <v>92</v>
      </c>
      <c r="B114" s="40">
        <v>713</v>
      </c>
    </row>
    <row r="115" spans="1:2" x14ac:dyDescent="0.2">
      <c r="A115" s="64" t="s">
        <v>91</v>
      </c>
      <c r="B115" s="40">
        <v>714</v>
      </c>
    </row>
    <row r="116" spans="1:2" x14ac:dyDescent="0.2">
      <c r="A116" s="64" t="s">
        <v>93</v>
      </c>
      <c r="B116" s="40">
        <v>715</v>
      </c>
    </row>
    <row r="117" spans="1:2" x14ac:dyDescent="0.2">
      <c r="A117" s="64" t="s">
        <v>94</v>
      </c>
      <c r="B117" s="40">
        <v>716</v>
      </c>
    </row>
    <row r="118" spans="1:2" x14ac:dyDescent="0.2">
      <c r="A118" s="64" t="s">
        <v>95</v>
      </c>
      <c r="B118" s="40">
        <v>717</v>
      </c>
    </row>
    <row r="119" spans="1:2" x14ac:dyDescent="0.2">
      <c r="A119" s="64" t="s">
        <v>96</v>
      </c>
      <c r="B119" s="40">
        <v>718</v>
      </c>
    </row>
    <row r="120" spans="1:2" x14ac:dyDescent="0.2">
      <c r="A120" s="64" t="s">
        <v>97</v>
      </c>
      <c r="B120" s="40">
        <v>719</v>
      </c>
    </row>
    <row r="121" spans="1:2" x14ac:dyDescent="0.2">
      <c r="A121" s="64" t="s">
        <v>98</v>
      </c>
      <c r="B121" s="40">
        <v>720</v>
      </c>
    </row>
    <row r="122" spans="1:2" x14ac:dyDescent="0.2">
      <c r="A122" s="64" t="s">
        <v>99</v>
      </c>
      <c r="B122" s="40">
        <v>721</v>
      </c>
    </row>
    <row r="123" spans="1:2" x14ac:dyDescent="0.2">
      <c r="A123" s="64" t="s">
        <v>101</v>
      </c>
      <c r="B123" s="40">
        <v>722</v>
      </c>
    </row>
    <row r="124" spans="1:2" x14ac:dyDescent="0.2">
      <c r="A124" s="64" t="s">
        <v>100</v>
      </c>
      <c r="B124" s="40">
        <v>723</v>
      </c>
    </row>
    <row r="125" spans="1:2" x14ac:dyDescent="0.2">
      <c r="A125" s="64" t="s">
        <v>154</v>
      </c>
      <c r="B125" s="40">
        <v>724</v>
      </c>
    </row>
    <row r="126" spans="1:2" x14ac:dyDescent="0.2">
      <c r="A126" s="64" t="s">
        <v>103</v>
      </c>
      <c r="B126" s="40">
        <v>725</v>
      </c>
    </row>
    <row r="127" spans="1:2" x14ac:dyDescent="0.2">
      <c r="A127" s="64" t="s">
        <v>102</v>
      </c>
      <c r="B127" s="40">
        <v>726</v>
      </c>
    </row>
    <row r="128" spans="1:2" x14ac:dyDescent="0.2">
      <c r="A128" s="64" t="s">
        <v>104</v>
      </c>
      <c r="B128" s="40">
        <v>727</v>
      </c>
    </row>
    <row r="129" spans="1:2" x14ac:dyDescent="0.2">
      <c r="A129" s="64" t="s">
        <v>105</v>
      </c>
      <c r="B129" s="40">
        <v>728</v>
      </c>
    </row>
    <row r="130" spans="1:2" x14ac:dyDescent="0.2">
      <c r="A130" s="64" t="s">
        <v>106</v>
      </c>
      <c r="B130" s="40">
        <v>729</v>
      </c>
    </row>
    <row r="131" spans="1:2" x14ac:dyDescent="0.2">
      <c r="A131" s="64" t="s">
        <v>107</v>
      </c>
      <c r="B131" s="40">
        <v>730</v>
      </c>
    </row>
    <row r="132" spans="1:2" x14ac:dyDescent="0.2">
      <c r="A132" s="64" t="s">
        <v>108</v>
      </c>
      <c r="B132" s="40">
        <v>731</v>
      </c>
    </row>
    <row r="133" spans="1:2" x14ac:dyDescent="0.2">
      <c r="A133" s="64" t="s">
        <v>109</v>
      </c>
      <c r="B133" s="40">
        <v>732</v>
      </c>
    </row>
    <row r="134" spans="1:2" x14ac:dyDescent="0.2">
      <c r="A134" s="64" t="s">
        <v>110</v>
      </c>
      <c r="B134" s="40">
        <v>733</v>
      </c>
    </row>
    <row r="135" spans="1:2" x14ac:dyDescent="0.2">
      <c r="A135" s="64" t="s">
        <v>111</v>
      </c>
      <c r="B135" s="40">
        <v>734</v>
      </c>
    </row>
    <row r="136" spans="1:2" x14ac:dyDescent="0.2">
      <c r="A136" s="64" t="s">
        <v>112</v>
      </c>
      <c r="B136" s="40">
        <v>735</v>
      </c>
    </row>
    <row r="137" spans="1:2" x14ac:dyDescent="0.2">
      <c r="A137" s="64" t="s">
        <v>113</v>
      </c>
      <c r="B137" s="40">
        <v>736</v>
      </c>
    </row>
    <row r="138" spans="1:2" x14ac:dyDescent="0.2">
      <c r="A138" s="64" t="s">
        <v>117</v>
      </c>
      <c r="B138" s="40">
        <v>737</v>
      </c>
    </row>
    <row r="139" spans="1:2" x14ac:dyDescent="0.2">
      <c r="A139" s="64" t="s">
        <v>114</v>
      </c>
      <c r="B139" s="40">
        <v>738</v>
      </c>
    </row>
    <row r="140" spans="1:2" x14ac:dyDescent="0.2">
      <c r="A140" s="64" t="s">
        <v>177</v>
      </c>
      <c r="B140" s="40">
        <v>739</v>
      </c>
    </row>
    <row r="141" spans="1:2" x14ac:dyDescent="0.2">
      <c r="A141" s="64" t="s">
        <v>115</v>
      </c>
      <c r="B141" s="40">
        <v>740</v>
      </c>
    </row>
    <row r="142" spans="1:2" x14ac:dyDescent="0.2">
      <c r="A142" s="64" t="s">
        <v>116</v>
      </c>
      <c r="B142" s="40">
        <v>741</v>
      </c>
    </row>
    <row r="143" spans="1:2" x14ac:dyDescent="0.2">
      <c r="A143" s="64" t="s">
        <v>118</v>
      </c>
      <c r="B143" s="40">
        <v>742</v>
      </c>
    </row>
    <row r="144" spans="1:2" x14ac:dyDescent="0.2">
      <c r="A144" s="64" t="s">
        <v>178</v>
      </c>
      <c r="B144" s="40">
        <v>743</v>
      </c>
    </row>
    <row r="145" spans="1:2" x14ac:dyDescent="0.2">
      <c r="A145" s="64" t="s">
        <v>179</v>
      </c>
      <c r="B145" s="40">
        <v>744</v>
      </c>
    </row>
    <row r="146" spans="1:2" x14ac:dyDescent="0.2">
      <c r="A146" s="64" t="s">
        <v>119</v>
      </c>
      <c r="B146" s="40">
        <v>745</v>
      </c>
    </row>
    <row r="147" spans="1:2" x14ac:dyDescent="0.2">
      <c r="A147" s="64" t="s">
        <v>120</v>
      </c>
      <c r="B147" s="40">
        <v>746</v>
      </c>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102"/>
  <sheetViews>
    <sheetView view="pageBreakPreview" zoomScaleNormal="100" zoomScaleSheetLayoutView="100" workbookViewId="0">
      <pane ySplit="2" topLeftCell="A54" activePane="bottomLeft" state="frozen"/>
      <selection pane="bottomLeft" activeCell="M7" sqref="M7"/>
    </sheetView>
  </sheetViews>
  <sheetFormatPr defaultColWidth="9" defaultRowHeight="45" customHeight="1" x14ac:dyDescent="0.2"/>
  <cols>
    <col min="1" max="1" width="6.21875" style="1" customWidth="1"/>
    <col min="2" max="2" width="9.77734375" style="1" customWidth="1"/>
    <col min="3" max="3" width="30" style="1" customWidth="1"/>
    <col min="4" max="4" width="11.21875" style="2" customWidth="1"/>
    <col min="5" max="5" width="5.33203125" style="2" customWidth="1"/>
    <col min="6" max="6" width="32.109375" style="1" customWidth="1"/>
    <col min="7" max="7" width="9.77734375" style="2" customWidth="1"/>
    <col min="8" max="8" width="16.33203125" style="1" customWidth="1"/>
    <col min="9" max="9" width="46.77734375" style="1" customWidth="1"/>
    <col min="10" max="10" width="10.33203125" style="2" customWidth="1"/>
    <col min="11" max="11" width="23.33203125" style="1" customWidth="1"/>
    <col min="12" max="16384" width="9" style="1"/>
  </cols>
  <sheetData>
    <row r="1" spans="1:11" ht="52.5" customHeight="1" x14ac:dyDescent="0.2">
      <c r="A1" s="113" t="s">
        <v>181</v>
      </c>
      <c r="B1" s="114"/>
      <c r="C1" s="114"/>
      <c r="D1" s="114"/>
      <c r="E1" s="114"/>
      <c r="F1" s="114"/>
      <c r="G1" s="114"/>
      <c r="H1" s="114"/>
      <c r="I1" s="114"/>
      <c r="J1" s="114"/>
      <c r="K1" s="115"/>
    </row>
    <row r="2" spans="1:11" ht="57" customHeight="1" x14ac:dyDescent="0.2">
      <c r="A2" s="3"/>
      <c r="B2" s="4" t="s">
        <v>136</v>
      </c>
      <c r="C2" s="5" t="s">
        <v>0</v>
      </c>
      <c r="D2" s="5" t="s">
        <v>135</v>
      </c>
      <c r="E2" s="4" t="s">
        <v>137</v>
      </c>
      <c r="F2" s="4" t="s">
        <v>155</v>
      </c>
      <c r="G2" s="4" t="s">
        <v>139</v>
      </c>
      <c r="H2" s="4" t="s">
        <v>157</v>
      </c>
      <c r="I2" s="5" t="s">
        <v>132</v>
      </c>
      <c r="J2" s="5" t="s">
        <v>138</v>
      </c>
      <c r="K2" s="6" t="s">
        <v>133</v>
      </c>
    </row>
    <row r="3" spans="1:11" ht="39" customHeight="1" x14ac:dyDescent="0.2">
      <c r="A3" s="8">
        <v>1</v>
      </c>
      <c r="B3" s="7">
        <f>IFERROR(VLOOKUP(C3,学会NO!$A$2:$B$147,2,FALSE),"")</f>
        <v>202</v>
      </c>
      <c r="C3" s="11" t="s">
        <v>345</v>
      </c>
      <c r="D3" s="7">
        <v>202101</v>
      </c>
      <c r="E3" s="9" t="str">
        <f>RIGHT(D3,2)</f>
        <v>01</v>
      </c>
      <c r="F3" s="35" t="s">
        <v>346</v>
      </c>
      <c r="G3" s="7">
        <v>1</v>
      </c>
      <c r="H3" s="10" t="s">
        <v>204</v>
      </c>
      <c r="I3" s="35" t="s">
        <v>347</v>
      </c>
      <c r="J3" s="7">
        <v>0</v>
      </c>
      <c r="K3" s="37" t="s">
        <v>215</v>
      </c>
    </row>
    <row r="4" spans="1:11" ht="94.8" customHeight="1" x14ac:dyDescent="0.2">
      <c r="A4" s="8">
        <v>2</v>
      </c>
      <c r="B4" s="7">
        <f>IFERROR(VLOOKUP(C4,学会NO!$A$2:$B$147,2,FALSE),"")</f>
        <v>208</v>
      </c>
      <c r="C4" s="11" t="s">
        <v>718</v>
      </c>
      <c r="D4" s="7">
        <v>208101</v>
      </c>
      <c r="E4" s="9" t="str">
        <f>RIGHT(D4,2)</f>
        <v>01</v>
      </c>
      <c r="F4" s="35" t="s">
        <v>719</v>
      </c>
      <c r="G4" s="7">
        <v>10</v>
      </c>
      <c r="H4" s="10" t="s">
        <v>187</v>
      </c>
      <c r="I4" s="35" t="s">
        <v>717</v>
      </c>
      <c r="J4" s="7" t="s">
        <v>615</v>
      </c>
      <c r="K4" s="37" t="s">
        <v>215</v>
      </c>
    </row>
    <row r="5" spans="1:11" ht="39" customHeight="1" x14ac:dyDescent="0.2">
      <c r="A5" s="8">
        <v>3</v>
      </c>
      <c r="B5" s="7">
        <f>IFERROR(VLOOKUP(C5,学会NO!$A$2:$B$147,2,FALSE),"")</f>
        <v>219</v>
      </c>
      <c r="C5" s="11" t="s">
        <v>360</v>
      </c>
      <c r="D5" s="7">
        <v>219101</v>
      </c>
      <c r="E5" s="9" t="str">
        <f>RIGHT(D5,2)</f>
        <v>01</v>
      </c>
      <c r="F5" s="35"/>
      <c r="G5" s="7">
        <v>0</v>
      </c>
      <c r="H5" s="10" t="s">
        <v>237</v>
      </c>
      <c r="I5" s="35" t="s">
        <v>359</v>
      </c>
      <c r="J5" s="7" t="s">
        <v>361</v>
      </c>
      <c r="K5" s="37" t="s">
        <v>197</v>
      </c>
    </row>
    <row r="6" spans="1:11" ht="39" customHeight="1" x14ac:dyDescent="0.2">
      <c r="A6" s="8">
        <v>4</v>
      </c>
      <c r="B6" s="7">
        <f>IFERROR(VLOOKUP(C6,学会NO!$A$2:$B$147,2,FALSE),"")</f>
        <v>220</v>
      </c>
      <c r="C6" s="11" t="s">
        <v>212</v>
      </c>
      <c r="D6" s="7">
        <v>220101</v>
      </c>
      <c r="E6" s="9" t="str">
        <f>RIGHT(D6,2)</f>
        <v>01</v>
      </c>
      <c r="F6" s="35"/>
      <c r="G6" s="7">
        <v>0</v>
      </c>
      <c r="H6" s="10" t="s">
        <v>204</v>
      </c>
      <c r="I6" s="35" t="s">
        <v>213</v>
      </c>
      <c r="J6" s="33" t="s">
        <v>214</v>
      </c>
      <c r="K6" s="37" t="s">
        <v>197</v>
      </c>
    </row>
    <row r="7" spans="1:11" ht="53.4" customHeight="1" x14ac:dyDescent="0.2">
      <c r="A7" s="8">
        <v>5</v>
      </c>
      <c r="B7" s="7">
        <f>IFERROR(VLOOKUP(C7,学会NO!$A$2:$B$147,2,FALSE),"")</f>
        <v>221</v>
      </c>
      <c r="C7" s="11" t="s">
        <v>463</v>
      </c>
      <c r="D7" s="7">
        <v>221101</v>
      </c>
      <c r="E7" s="9" t="str">
        <f>RIGHT(D7,2)</f>
        <v>01</v>
      </c>
      <c r="F7" s="35" t="s">
        <v>465</v>
      </c>
      <c r="G7" s="7">
        <v>1</v>
      </c>
      <c r="H7" s="10" t="s">
        <v>303</v>
      </c>
      <c r="I7" s="35" t="s">
        <v>464</v>
      </c>
      <c r="J7" s="7">
        <v>0</v>
      </c>
      <c r="K7" s="37" t="s">
        <v>215</v>
      </c>
    </row>
    <row r="8" spans="1:11" ht="39" customHeight="1" x14ac:dyDescent="0.2">
      <c r="A8" s="8">
        <v>6</v>
      </c>
      <c r="B8" s="7">
        <f>IFERROR(VLOOKUP(C8,学会NO!$A$2:$B$147,2,FALSE),"")</f>
        <v>221</v>
      </c>
      <c r="C8" s="11" t="s">
        <v>463</v>
      </c>
      <c r="D8" s="7">
        <v>221102</v>
      </c>
      <c r="E8" s="9" t="str">
        <f>RIGHT(D8,2)</f>
        <v>02</v>
      </c>
      <c r="F8" s="35"/>
      <c r="G8" s="7"/>
      <c r="H8" s="10" t="s">
        <v>187</v>
      </c>
      <c r="I8" s="35" t="s">
        <v>467</v>
      </c>
      <c r="J8" s="33" t="s">
        <v>466</v>
      </c>
      <c r="K8" s="37" t="s">
        <v>215</v>
      </c>
    </row>
    <row r="9" spans="1:11" ht="58.8" customHeight="1" x14ac:dyDescent="0.2">
      <c r="A9" s="8">
        <v>7</v>
      </c>
      <c r="B9" s="7">
        <f>IFERROR(VLOOKUP(C9,学会NO!$A$2:$B$147,2,FALSE),"")</f>
        <v>221</v>
      </c>
      <c r="C9" s="11" t="s">
        <v>463</v>
      </c>
      <c r="D9" s="7">
        <v>221103</v>
      </c>
      <c r="E9" s="9" t="str">
        <f>RIGHT(D9,2)</f>
        <v>03</v>
      </c>
      <c r="F9" s="35" t="s">
        <v>469</v>
      </c>
      <c r="G9" s="7">
        <v>1</v>
      </c>
      <c r="H9" s="10" t="s">
        <v>204</v>
      </c>
      <c r="I9" s="35" t="s">
        <v>468</v>
      </c>
      <c r="J9" s="7" t="s">
        <v>470</v>
      </c>
      <c r="K9" s="37" t="s">
        <v>215</v>
      </c>
    </row>
    <row r="10" spans="1:11" ht="33" customHeight="1" x14ac:dyDescent="0.2">
      <c r="A10" s="8">
        <v>8</v>
      </c>
      <c r="B10" s="7">
        <f>IFERROR(VLOOKUP(C10,学会NO!$A$2:$B$147,2,FALSE),"")</f>
        <v>221</v>
      </c>
      <c r="C10" s="11" t="s">
        <v>463</v>
      </c>
      <c r="D10" s="7">
        <v>221104</v>
      </c>
      <c r="E10" s="9" t="str">
        <f>RIGHT(D10,2)</f>
        <v>04</v>
      </c>
      <c r="F10" s="35"/>
      <c r="G10" s="7"/>
      <c r="H10" s="10" t="s">
        <v>187</v>
      </c>
      <c r="I10" s="35" t="s">
        <v>471</v>
      </c>
      <c r="J10" s="7">
        <v>0</v>
      </c>
      <c r="K10" s="37" t="s">
        <v>215</v>
      </c>
    </row>
    <row r="11" spans="1:11" ht="39" customHeight="1" x14ac:dyDescent="0.2">
      <c r="A11" s="8">
        <v>9</v>
      </c>
      <c r="B11" s="7">
        <f>IFERROR(VLOOKUP(C11,学会NO!$A$2:$B$147,2,FALSE),"")</f>
        <v>221</v>
      </c>
      <c r="C11" s="11" t="s">
        <v>463</v>
      </c>
      <c r="D11" s="7">
        <v>221105</v>
      </c>
      <c r="E11" s="9" t="str">
        <f>RIGHT(D11,2)</f>
        <v>05</v>
      </c>
      <c r="F11" s="35"/>
      <c r="G11" s="7"/>
      <c r="H11" s="10" t="s">
        <v>187</v>
      </c>
      <c r="I11" s="35" t="s">
        <v>472</v>
      </c>
      <c r="J11" s="7">
        <v>0</v>
      </c>
      <c r="K11" s="37" t="s">
        <v>215</v>
      </c>
    </row>
    <row r="12" spans="1:11" ht="39" customHeight="1" x14ac:dyDescent="0.2">
      <c r="A12" s="8">
        <v>10</v>
      </c>
      <c r="B12" s="7">
        <f>IFERROR(VLOOKUP(C12,学会NO!$A$2:$B$147,2,FALSE),"")</f>
        <v>221</v>
      </c>
      <c r="C12" s="11" t="s">
        <v>463</v>
      </c>
      <c r="D12" s="7">
        <v>221106</v>
      </c>
      <c r="E12" s="9" t="str">
        <f>RIGHT(D12,2)</f>
        <v>06</v>
      </c>
      <c r="F12" s="35"/>
      <c r="G12" s="7">
        <v>0</v>
      </c>
      <c r="H12" s="10" t="s">
        <v>187</v>
      </c>
      <c r="I12" s="35" t="s">
        <v>473</v>
      </c>
      <c r="J12" s="7">
        <v>0</v>
      </c>
      <c r="K12" s="37" t="s">
        <v>215</v>
      </c>
    </row>
    <row r="13" spans="1:11" ht="39" customHeight="1" x14ac:dyDescent="0.2">
      <c r="A13" s="8">
        <v>11</v>
      </c>
      <c r="B13" s="7">
        <f>IFERROR(VLOOKUP(C13,学会NO!$A$2:$B$147,2,FALSE),"")</f>
        <v>224</v>
      </c>
      <c r="C13" s="11" t="s">
        <v>575</v>
      </c>
      <c r="D13" s="7">
        <v>224101</v>
      </c>
      <c r="E13" s="9" t="str">
        <f>RIGHT(D13,2)</f>
        <v>01</v>
      </c>
      <c r="F13" s="35" t="s">
        <v>576</v>
      </c>
      <c r="G13" s="7">
        <v>1</v>
      </c>
      <c r="H13" s="10" t="s">
        <v>204</v>
      </c>
      <c r="I13" s="35" t="s">
        <v>574</v>
      </c>
      <c r="J13" s="7" t="s">
        <v>555</v>
      </c>
      <c r="K13" s="37" t="s">
        <v>215</v>
      </c>
    </row>
    <row r="14" spans="1:11" ht="74.400000000000006" customHeight="1" x14ac:dyDescent="0.2">
      <c r="A14" s="8">
        <v>12</v>
      </c>
      <c r="B14" s="7">
        <f>IFERROR(VLOOKUP(C14,学会NO!$A$2:$B$147,2,FALSE),"")</f>
        <v>227</v>
      </c>
      <c r="C14" s="11" t="s">
        <v>475</v>
      </c>
      <c r="D14" s="7">
        <v>227101</v>
      </c>
      <c r="E14" s="9" t="str">
        <f>RIGHT(D14,2)</f>
        <v>01</v>
      </c>
      <c r="F14" s="35" t="s">
        <v>476</v>
      </c>
      <c r="G14" s="7">
        <v>5</v>
      </c>
      <c r="H14" s="10" t="s">
        <v>240</v>
      </c>
      <c r="I14" s="35" t="s">
        <v>474</v>
      </c>
      <c r="J14" s="7" t="s">
        <v>477</v>
      </c>
      <c r="K14" s="37" t="s">
        <v>215</v>
      </c>
    </row>
    <row r="15" spans="1:11" ht="39" customHeight="1" x14ac:dyDescent="0.2">
      <c r="A15" s="8">
        <v>13</v>
      </c>
      <c r="B15" s="7">
        <f>IFERROR(VLOOKUP(C15,学会NO!$A$2:$B$147,2,FALSE),"")</f>
        <v>230</v>
      </c>
      <c r="C15" s="11" t="s">
        <v>583</v>
      </c>
      <c r="D15" s="7">
        <v>230101</v>
      </c>
      <c r="E15" s="9" t="str">
        <f>RIGHT(D15,2)</f>
        <v>01</v>
      </c>
      <c r="F15" s="35" t="s">
        <v>584</v>
      </c>
      <c r="G15" s="7">
        <v>1</v>
      </c>
      <c r="H15" s="10" t="s">
        <v>187</v>
      </c>
      <c r="I15" s="35" t="s">
        <v>586</v>
      </c>
      <c r="J15" s="7">
        <v>0</v>
      </c>
      <c r="K15" s="37" t="s">
        <v>215</v>
      </c>
    </row>
    <row r="16" spans="1:11" ht="39" customHeight="1" x14ac:dyDescent="0.2">
      <c r="A16" s="8">
        <v>14</v>
      </c>
      <c r="B16" s="7">
        <f>IFERROR(VLOOKUP(C16,学会NO!$A$2:$B$147,2,FALSE),"")</f>
        <v>230</v>
      </c>
      <c r="C16" s="11" t="s">
        <v>583</v>
      </c>
      <c r="D16" s="7">
        <v>230102</v>
      </c>
      <c r="E16" s="9" t="str">
        <f>RIGHT(D16,2)</f>
        <v>02</v>
      </c>
      <c r="F16" s="35" t="s">
        <v>584</v>
      </c>
      <c r="G16" s="7">
        <v>1</v>
      </c>
      <c r="H16" s="10" t="s">
        <v>204</v>
      </c>
      <c r="I16" s="35" t="s">
        <v>587</v>
      </c>
      <c r="J16" s="7">
        <v>0</v>
      </c>
      <c r="K16" s="37" t="s">
        <v>215</v>
      </c>
    </row>
    <row r="17" spans="1:11" ht="49.8" customHeight="1" x14ac:dyDescent="0.2">
      <c r="A17" s="8">
        <v>15</v>
      </c>
      <c r="B17" s="7">
        <f>IFERROR(VLOOKUP(C17,学会NO!$A$2:$B$147,2,FALSE),"")</f>
        <v>232</v>
      </c>
      <c r="C17" s="11" t="s">
        <v>589</v>
      </c>
      <c r="D17" s="7">
        <v>232101</v>
      </c>
      <c r="E17" s="9" t="str">
        <f>RIGHT(D17,2)</f>
        <v>01</v>
      </c>
      <c r="F17" s="35" t="s">
        <v>608</v>
      </c>
      <c r="G17" s="7">
        <v>3</v>
      </c>
      <c r="H17" s="10" t="s">
        <v>204</v>
      </c>
      <c r="I17" s="35" t="s">
        <v>607</v>
      </c>
      <c r="J17" s="7" t="s">
        <v>555</v>
      </c>
      <c r="K17" s="37" t="s">
        <v>215</v>
      </c>
    </row>
    <row r="18" spans="1:11" ht="48.6" customHeight="1" x14ac:dyDescent="0.2">
      <c r="A18" s="8">
        <v>16</v>
      </c>
      <c r="B18" s="7">
        <f>IFERROR(VLOOKUP(C18,学会NO!$A$2:$B$147,2,FALSE),"")</f>
        <v>236</v>
      </c>
      <c r="C18" s="11" t="s">
        <v>617</v>
      </c>
      <c r="D18" s="7">
        <v>236101</v>
      </c>
      <c r="E18" s="9" t="str">
        <f>RIGHT(D18,2)</f>
        <v>01</v>
      </c>
      <c r="F18" s="35" t="s">
        <v>618</v>
      </c>
      <c r="G18" s="7">
        <v>4</v>
      </c>
      <c r="H18" s="10" t="s">
        <v>204</v>
      </c>
      <c r="I18" s="35" t="s">
        <v>616</v>
      </c>
      <c r="J18" s="7" t="s">
        <v>615</v>
      </c>
      <c r="K18" s="37" t="s">
        <v>215</v>
      </c>
    </row>
    <row r="19" spans="1:11" ht="39" customHeight="1" x14ac:dyDescent="0.2">
      <c r="A19" s="8">
        <v>17</v>
      </c>
      <c r="B19" s="7">
        <f>IFERROR(VLOOKUP(C19,学会NO!$A$2:$B$147,2,FALSE),"")</f>
        <v>245</v>
      </c>
      <c r="C19" s="11" t="s">
        <v>267</v>
      </c>
      <c r="D19" s="7">
        <v>245101</v>
      </c>
      <c r="E19" s="9" t="str">
        <f>RIGHT(D19,2)</f>
        <v>01</v>
      </c>
      <c r="F19" s="35"/>
      <c r="G19" s="7">
        <v>0</v>
      </c>
      <c r="H19" s="10" t="s">
        <v>187</v>
      </c>
      <c r="I19" s="35" t="s">
        <v>268</v>
      </c>
      <c r="J19" s="7">
        <v>0</v>
      </c>
      <c r="K19" s="37" t="s">
        <v>215</v>
      </c>
    </row>
    <row r="20" spans="1:11" ht="39" customHeight="1" x14ac:dyDescent="0.2">
      <c r="A20" s="8">
        <v>18</v>
      </c>
      <c r="B20" s="7">
        <f>IFERROR(VLOOKUP(C20,学会NO!$A$2:$B$147,2,FALSE),"")</f>
        <v>250</v>
      </c>
      <c r="C20" s="11" t="s">
        <v>208</v>
      </c>
      <c r="D20" s="7">
        <v>250101</v>
      </c>
      <c r="E20" s="9" t="str">
        <f>RIGHT(D20,2)</f>
        <v>01</v>
      </c>
      <c r="F20" s="35" t="s">
        <v>210</v>
      </c>
      <c r="G20" s="7">
        <v>1</v>
      </c>
      <c r="H20" s="10" t="s">
        <v>187</v>
      </c>
      <c r="I20" s="35" t="s">
        <v>209</v>
      </c>
      <c r="J20" s="7" t="s">
        <v>211</v>
      </c>
      <c r="K20" s="37" t="s">
        <v>197</v>
      </c>
    </row>
    <row r="21" spans="1:11" ht="64.2" customHeight="1" x14ac:dyDescent="0.2">
      <c r="A21" s="8">
        <v>19</v>
      </c>
      <c r="B21" s="7">
        <f>IFERROR(VLOOKUP(C21,学会NO!$A$2:$B$147,2,FALSE),"")</f>
        <v>258</v>
      </c>
      <c r="C21" s="11" t="s">
        <v>264</v>
      </c>
      <c r="D21" s="7">
        <v>258101</v>
      </c>
      <c r="E21" s="9" t="str">
        <f>RIGHT(D21,2)</f>
        <v>01</v>
      </c>
      <c r="F21" s="35" t="s">
        <v>265</v>
      </c>
      <c r="G21" s="7">
        <v>6</v>
      </c>
      <c r="H21" s="10" t="s">
        <v>187</v>
      </c>
      <c r="I21" s="35" t="s">
        <v>266</v>
      </c>
      <c r="J21" s="7">
        <v>0</v>
      </c>
      <c r="K21" s="37" t="s">
        <v>197</v>
      </c>
    </row>
    <row r="22" spans="1:11" ht="39" customHeight="1" x14ac:dyDescent="0.2">
      <c r="A22" s="8">
        <v>20</v>
      </c>
      <c r="B22" s="7">
        <f>IFERROR(VLOOKUP(C22,学会NO!$A$2:$B$147,2,FALSE),"")</f>
        <v>259</v>
      </c>
      <c r="C22" s="11" t="s">
        <v>629</v>
      </c>
      <c r="D22" s="7">
        <v>259101</v>
      </c>
      <c r="E22" s="9" t="str">
        <f>RIGHT(D22,2)</f>
        <v>01</v>
      </c>
      <c r="F22" s="35" t="s">
        <v>634</v>
      </c>
      <c r="G22" s="7">
        <v>2</v>
      </c>
      <c r="H22" s="10" t="s">
        <v>204</v>
      </c>
      <c r="I22" s="35" t="s">
        <v>633</v>
      </c>
      <c r="J22" s="33" t="s">
        <v>635</v>
      </c>
      <c r="K22" s="37" t="s">
        <v>215</v>
      </c>
    </row>
    <row r="23" spans="1:11" ht="39" customHeight="1" x14ac:dyDescent="0.2">
      <c r="A23" s="8">
        <v>21</v>
      </c>
      <c r="B23" s="7">
        <f>IFERROR(VLOOKUP(C23,学会NO!$A$2:$B$147,2,FALSE),"")</f>
        <v>261</v>
      </c>
      <c r="C23" s="11" t="s">
        <v>376</v>
      </c>
      <c r="D23" s="7">
        <v>261101</v>
      </c>
      <c r="E23" s="9" t="str">
        <f>RIGHT(D23,2)</f>
        <v>01</v>
      </c>
      <c r="F23" s="35" t="s">
        <v>379</v>
      </c>
      <c r="G23" s="7">
        <v>1</v>
      </c>
      <c r="H23" s="10" t="s">
        <v>187</v>
      </c>
      <c r="I23" s="35" t="s">
        <v>378</v>
      </c>
      <c r="J23" s="33" t="s">
        <v>377</v>
      </c>
      <c r="K23" s="37" t="s">
        <v>197</v>
      </c>
    </row>
    <row r="24" spans="1:11" ht="39" customHeight="1" x14ac:dyDescent="0.2">
      <c r="A24" s="8">
        <v>22</v>
      </c>
      <c r="B24" s="7">
        <f>IFERROR(VLOOKUP(C24,学会NO!$A$2:$B$147,2,FALSE),"")</f>
        <v>261</v>
      </c>
      <c r="C24" s="11" t="s">
        <v>376</v>
      </c>
      <c r="D24" s="7">
        <v>261102</v>
      </c>
      <c r="E24" s="9" t="str">
        <f>RIGHT(D24,2)</f>
        <v>02</v>
      </c>
      <c r="F24" s="35" t="s">
        <v>379</v>
      </c>
      <c r="G24" s="7">
        <v>1</v>
      </c>
      <c r="H24" s="10" t="s">
        <v>187</v>
      </c>
      <c r="I24" s="35" t="s">
        <v>380</v>
      </c>
      <c r="J24" s="33" t="s">
        <v>381</v>
      </c>
      <c r="K24" s="37" t="s">
        <v>197</v>
      </c>
    </row>
    <row r="25" spans="1:11" ht="39" customHeight="1" x14ac:dyDescent="0.2">
      <c r="A25" s="8">
        <v>23</v>
      </c>
      <c r="B25" s="7">
        <f>IFERROR(VLOOKUP(C25,学会NO!$A$2:$B$147,2,FALSE),"")</f>
        <v>261</v>
      </c>
      <c r="C25" s="11" t="s">
        <v>376</v>
      </c>
      <c r="D25" s="7">
        <v>261103</v>
      </c>
      <c r="E25" s="9" t="str">
        <f>RIGHT(D25,2)</f>
        <v>03</v>
      </c>
      <c r="F25" s="35" t="s">
        <v>379</v>
      </c>
      <c r="G25" s="7">
        <v>1</v>
      </c>
      <c r="H25" s="10" t="s">
        <v>187</v>
      </c>
      <c r="I25" s="35" t="s">
        <v>383</v>
      </c>
      <c r="J25" s="33" t="s">
        <v>382</v>
      </c>
      <c r="K25" s="37" t="s">
        <v>197</v>
      </c>
    </row>
    <row r="26" spans="1:11" ht="39" customHeight="1" x14ac:dyDescent="0.2">
      <c r="A26" s="8">
        <v>24</v>
      </c>
      <c r="B26" s="7">
        <f>IFERROR(VLOOKUP(C26,学会NO!$A$2:$B$147,2,FALSE),"")</f>
        <v>261</v>
      </c>
      <c r="C26" s="11" t="s">
        <v>376</v>
      </c>
      <c r="D26" s="7">
        <v>261104</v>
      </c>
      <c r="E26" s="9" t="str">
        <f>RIGHT(D26,2)</f>
        <v>04</v>
      </c>
      <c r="F26" s="35" t="s">
        <v>379</v>
      </c>
      <c r="G26" s="7">
        <v>1</v>
      </c>
      <c r="H26" s="10" t="s">
        <v>187</v>
      </c>
      <c r="I26" s="35" t="s">
        <v>384</v>
      </c>
      <c r="J26" s="33" t="s">
        <v>377</v>
      </c>
      <c r="K26" s="37" t="s">
        <v>197</v>
      </c>
    </row>
    <row r="27" spans="1:11" ht="39" customHeight="1" x14ac:dyDescent="0.2">
      <c r="A27" s="8">
        <v>25</v>
      </c>
      <c r="B27" s="7">
        <f>IFERROR(VLOOKUP(C27,学会NO!$A$2:$B$147,2,FALSE),"")</f>
        <v>262</v>
      </c>
      <c r="C27" s="11" t="s">
        <v>216</v>
      </c>
      <c r="D27" s="7">
        <v>262101</v>
      </c>
      <c r="E27" s="9" t="str">
        <f>RIGHT(D27,2)</f>
        <v>01</v>
      </c>
      <c r="F27" s="35" t="s">
        <v>218</v>
      </c>
      <c r="G27" s="7">
        <v>4</v>
      </c>
      <c r="H27" s="10" t="s">
        <v>187</v>
      </c>
      <c r="I27" s="35" t="s">
        <v>217</v>
      </c>
      <c r="J27" s="7" t="s">
        <v>219</v>
      </c>
      <c r="K27" s="37" t="s">
        <v>197</v>
      </c>
    </row>
    <row r="28" spans="1:11" ht="39" customHeight="1" x14ac:dyDescent="0.2">
      <c r="A28" s="8">
        <v>26</v>
      </c>
      <c r="B28" s="7">
        <f>IFERROR(VLOOKUP(C28,学会NO!$A$2:$B$147,2,FALSE),"")</f>
        <v>262</v>
      </c>
      <c r="C28" s="11" t="s">
        <v>216</v>
      </c>
      <c r="D28" s="7">
        <v>262102</v>
      </c>
      <c r="E28" s="9" t="str">
        <f>RIGHT(D28,2)</f>
        <v>02</v>
      </c>
      <c r="F28" s="35" t="s">
        <v>220</v>
      </c>
      <c r="G28" s="7">
        <v>2</v>
      </c>
      <c r="H28" s="10" t="s">
        <v>204</v>
      </c>
      <c r="I28" s="35" t="s">
        <v>221</v>
      </c>
      <c r="J28" s="7" t="s">
        <v>219</v>
      </c>
      <c r="K28" s="37" t="s">
        <v>197</v>
      </c>
    </row>
    <row r="29" spans="1:11" ht="39" customHeight="1" x14ac:dyDescent="0.2">
      <c r="A29" s="8">
        <v>27</v>
      </c>
      <c r="B29" s="7">
        <f>IFERROR(VLOOKUP(C29,学会NO!$A$2:$B$147,2,FALSE),"")</f>
        <v>262</v>
      </c>
      <c r="C29" s="11" t="s">
        <v>216</v>
      </c>
      <c r="D29" s="7">
        <v>262103</v>
      </c>
      <c r="E29" s="9" t="str">
        <f>RIGHT(D29,2)</f>
        <v>03</v>
      </c>
      <c r="F29" s="35" t="s">
        <v>223</v>
      </c>
      <c r="G29" s="7">
        <v>3</v>
      </c>
      <c r="H29" s="10" t="s">
        <v>193</v>
      </c>
      <c r="I29" s="35" t="s">
        <v>222</v>
      </c>
      <c r="J29" s="7" t="s">
        <v>224</v>
      </c>
      <c r="K29" s="37" t="s">
        <v>197</v>
      </c>
    </row>
    <row r="30" spans="1:11" ht="39" customHeight="1" x14ac:dyDescent="0.2">
      <c r="A30" s="8">
        <v>28</v>
      </c>
      <c r="B30" s="7">
        <f>IFERROR(VLOOKUP(C30,学会NO!$A$2:$B$147,2,FALSE),"")</f>
        <v>275</v>
      </c>
      <c r="C30" s="11" t="s">
        <v>439</v>
      </c>
      <c r="D30" s="7">
        <v>275101</v>
      </c>
      <c r="E30" s="9" t="str">
        <f>RIGHT(D30,2)</f>
        <v>01</v>
      </c>
      <c r="F30" s="35" t="s">
        <v>449</v>
      </c>
      <c r="G30" s="7">
        <v>4</v>
      </c>
      <c r="H30" s="10" t="s">
        <v>353</v>
      </c>
      <c r="I30" s="35" t="s">
        <v>448</v>
      </c>
      <c r="J30" s="7" t="s">
        <v>445</v>
      </c>
      <c r="K30" s="37" t="s">
        <v>215</v>
      </c>
    </row>
    <row r="31" spans="1:11" ht="39" customHeight="1" x14ac:dyDescent="0.2">
      <c r="A31" s="8">
        <v>29</v>
      </c>
      <c r="B31" s="7">
        <f>IFERROR(VLOOKUP(C31,学会NO!$A$2:$B$147,2,FALSE),"")</f>
        <v>275</v>
      </c>
      <c r="C31" s="11" t="s">
        <v>439</v>
      </c>
      <c r="D31" s="7">
        <v>275102</v>
      </c>
      <c r="E31" s="9" t="str">
        <f>RIGHT(D31,2)</f>
        <v>02</v>
      </c>
      <c r="F31" s="35" t="s">
        <v>440</v>
      </c>
      <c r="G31" s="7">
        <v>1</v>
      </c>
      <c r="H31" s="10" t="s">
        <v>353</v>
      </c>
      <c r="I31" s="35" t="s">
        <v>450</v>
      </c>
      <c r="J31" s="7" t="s">
        <v>451</v>
      </c>
      <c r="K31" s="37" t="s">
        <v>215</v>
      </c>
    </row>
    <row r="32" spans="1:11" ht="39" customHeight="1" x14ac:dyDescent="0.2">
      <c r="A32" s="8">
        <v>30</v>
      </c>
      <c r="B32" s="7">
        <f>IFERROR(VLOOKUP(C32,学会NO!$A$2:$B$147,2,FALSE),"")</f>
        <v>277</v>
      </c>
      <c r="C32" s="11" t="s">
        <v>309</v>
      </c>
      <c r="D32" s="7">
        <v>277101</v>
      </c>
      <c r="E32" s="9" t="str">
        <f>RIGHT(D32,2)</f>
        <v>01</v>
      </c>
      <c r="F32" s="35" t="s">
        <v>320</v>
      </c>
      <c r="G32" s="7">
        <v>3</v>
      </c>
      <c r="H32" s="10" t="s">
        <v>237</v>
      </c>
      <c r="I32" s="35" t="s">
        <v>321</v>
      </c>
      <c r="J32" s="33" t="s">
        <v>319</v>
      </c>
      <c r="K32" s="37" t="s">
        <v>197</v>
      </c>
    </row>
    <row r="33" spans="1:11" ht="39" customHeight="1" x14ac:dyDescent="0.2">
      <c r="A33" s="8">
        <v>31</v>
      </c>
      <c r="B33" s="7">
        <f>IFERROR(VLOOKUP(C33,学会NO!$A$2:$B$147,2,FALSE),"")</f>
        <v>277</v>
      </c>
      <c r="C33" s="11" t="s">
        <v>309</v>
      </c>
      <c r="D33" s="7">
        <v>277102</v>
      </c>
      <c r="E33" s="9" t="str">
        <f>RIGHT(D33,2)</f>
        <v>02</v>
      </c>
      <c r="F33" s="35" t="s">
        <v>322</v>
      </c>
      <c r="G33" s="7">
        <v>3</v>
      </c>
      <c r="H33" s="10" t="s">
        <v>187</v>
      </c>
      <c r="I33" s="35" t="s">
        <v>323</v>
      </c>
      <c r="J33" s="7">
        <v>0</v>
      </c>
      <c r="K33" s="37" t="s">
        <v>197</v>
      </c>
    </row>
    <row r="34" spans="1:11" ht="39" customHeight="1" x14ac:dyDescent="0.2">
      <c r="A34" s="8">
        <v>32</v>
      </c>
      <c r="B34" s="7">
        <f>IFERROR(VLOOKUP(C34,学会NO!$A$2:$B$147,2,FALSE),"")</f>
        <v>277</v>
      </c>
      <c r="C34" s="11" t="s">
        <v>309</v>
      </c>
      <c r="D34" s="7">
        <v>277103</v>
      </c>
      <c r="E34" s="9" t="str">
        <f>RIGHT(D34,2)</f>
        <v>03</v>
      </c>
      <c r="F34" s="35" t="s">
        <v>312</v>
      </c>
      <c r="G34" s="7">
        <v>1</v>
      </c>
      <c r="H34" s="10" t="s">
        <v>204</v>
      </c>
      <c r="I34" s="35" t="s">
        <v>324</v>
      </c>
      <c r="J34" s="7">
        <v>0</v>
      </c>
      <c r="K34" s="37" t="s">
        <v>197</v>
      </c>
    </row>
    <row r="35" spans="1:11" ht="39" customHeight="1" x14ac:dyDescent="0.2">
      <c r="A35" s="8">
        <v>33</v>
      </c>
      <c r="B35" s="7">
        <f>IFERROR(VLOOKUP(C35,学会NO!$A$2:$B$147,2,FALSE),"")</f>
        <v>277</v>
      </c>
      <c r="C35" s="11" t="s">
        <v>309</v>
      </c>
      <c r="D35" s="7">
        <v>277104</v>
      </c>
      <c r="E35" s="9" t="str">
        <f>RIGHT(D35,2)</f>
        <v>04</v>
      </c>
      <c r="F35" s="35" t="s">
        <v>327</v>
      </c>
      <c r="G35" s="7">
        <v>1</v>
      </c>
      <c r="H35" s="10" t="s">
        <v>187</v>
      </c>
      <c r="I35" s="35" t="s">
        <v>326</v>
      </c>
      <c r="J35" s="7" t="s">
        <v>325</v>
      </c>
      <c r="K35" s="37" t="s">
        <v>197</v>
      </c>
    </row>
    <row r="36" spans="1:11" ht="39" customHeight="1" x14ac:dyDescent="0.2">
      <c r="A36" s="8">
        <v>34</v>
      </c>
      <c r="B36" s="7">
        <f>IFERROR(VLOOKUP(C36,学会NO!$A$2:$B$147,2,FALSE),"")</f>
        <v>279</v>
      </c>
      <c r="C36" s="11" t="s">
        <v>357</v>
      </c>
      <c r="D36" s="7">
        <v>279101</v>
      </c>
      <c r="E36" s="9" t="str">
        <f>RIGHT(D36,2)</f>
        <v>01</v>
      </c>
      <c r="F36" s="35" t="s">
        <v>358</v>
      </c>
      <c r="G36" s="7">
        <v>1</v>
      </c>
      <c r="H36" s="10" t="s">
        <v>204</v>
      </c>
      <c r="I36" s="35" t="s">
        <v>356</v>
      </c>
      <c r="J36" s="7">
        <v>0</v>
      </c>
      <c r="K36" s="37" t="s">
        <v>197</v>
      </c>
    </row>
    <row r="37" spans="1:11" ht="39" customHeight="1" x14ac:dyDescent="0.2">
      <c r="A37" s="8">
        <v>35</v>
      </c>
      <c r="B37" s="7">
        <f>IFERROR(VLOOKUP(C37,学会NO!$A$2:$B$147,2,FALSE),"")</f>
        <v>286</v>
      </c>
      <c r="C37" s="11" t="s">
        <v>372</v>
      </c>
      <c r="D37" s="7">
        <v>286101</v>
      </c>
      <c r="E37" s="9" t="str">
        <f>RIGHT(D37,2)</f>
        <v>01</v>
      </c>
      <c r="F37" s="35" t="s">
        <v>374</v>
      </c>
      <c r="G37" s="7">
        <v>2</v>
      </c>
      <c r="H37" s="10" t="s">
        <v>204</v>
      </c>
      <c r="I37" s="35" t="s">
        <v>373</v>
      </c>
      <c r="J37" s="7" t="s">
        <v>375</v>
      </c>
      <c r="K37" s="37" t="s">
        <v>197</v>
      </c>
    </row>
    <row r="38" spans="1:11" ht="39" customHeight="1" x14ac:dyDescent="0.2">
      <c r="A38" s="8">
        <v>36</v>
      </c>
      <c r="B38" s="7">
        <f>IFERROR(VLOOKUP(C38,学会NO!$A$2:$B$147,2,FALSE),"")</f>
        <v>289</v>
      </c>
      <c r="C38" s="11" t="s">
        <v>505</v>
      </c>
      <c r="D38" s="7">
        <v>289101</v>
      </c>
      <c r="E38" s="9" t="str">
        <f>RIGHT(D38,2)</f>
        <v>01</v>
      </c>
      <c r="F38" s="35" t="s">
        <v>509</v>
      </c>
      <c r="G38" s="7">
        <v>2</v>
      </c>
      <c r="H38" s="10"/>
      <c r="I38" s="35" t="s">
        <v>515</v>
      </c>
      <c r="J38" s="7" t="s">
        <v>481</v>
      </c>
      <c r="K38" s="37" t="s">
        <v>215</v>
      </c>
    </row>
    <row r="39" spans="1:11" ht="39" customHeight="1" x14ac:dyDescent="0.2">
      <c r="A39" s="8">
        <v>37</v>
      </c>
      <c r="B39" s="7">
        <f>IFERROR(VLOOKUP(C39,学会NO!$A$2:$B$147,2,FALSE),"")</f>
        <v>289</v>
      </c>
      <c r="C39" s="11" t="s">
        <v>505</v>
      </c>
      <c r="D39" s="7">
        <v>289102</v>
      </c>
      <c r="E39" s="9" t="str">
        <f>RIGHT(D39,2)</f>
        <v>02</v>
      </c>
      <c r="F39" s="35" t="s">
        <v>506</v>
      </c>
      <c r="G39" s="7">
        <v>1</v>
      </c>
      <c r="H39" s="10" t="s">
        <v>187</v>
      </c>
      <c r="I39" s="35" t="s">
        <v>516</v>
      </c>
      <c r="J39" s="7" t="s">
        <v>470</v>
      </c>
      <c r="K39" s="37" t="s">
        <v>215</v>
      </c>
    </row>
    <row r="40" spans="1:11" ht="39" customHeight="1" x14ac:dyDescent="0.2">
      <c r="A40" s="8">
        <v>38</v>
      </c>
      <c r="B40" s="7">
        <f>IFERROR(VLOOKUP(C40,学会NO!$A$2:$B$147,2,FALSE),"")</f>
        <v>293</v>
      </c>
      <c r="C40" s="11" t="s">
        <v>637</v>
      </c>
      <c r="D40" s="7">
        <v>293101</v>
      </c>
      <c r="E40" s="9" t="str">
        <f>RIGHT(D40,2)</f>
        <v>01</v>
      </c>
      <c r="F40" s="35" t="s">
        <v>638</v>
      </c>
      <c r="G40" s="7">
        <v>1</v>
      </c>
      <c r="H40" s="10" t="s">
        <v>204</v>
      </c>
      <c r="I40" s="35" t="s">
        <v>636</v>
      </c>
      <c r="J40" s="7" t="s">
        <v>625</v>
      </c>
      <c r="K40" s="37" t="s">
        <v>215</v>
      </c>
    </row>
    <row r="41" spans="1:11" ht="39" customHeight="1" x14ac:dyDescent="0.2">
      <c r="A41" s="8">
        <v>39</v>
      </c>
      <c r="B41" s="7">
        <f>IFERROR(VLOOKUP(C41,学会NO!$A$2:$B$147,2,FALSE),"")</f>
        <v>293</v>
      </c>
      <c r="C41" s="11" t="s">
        <v>637</v>
      </c>
      <c r="D41" s="7">
        <v>293102</v>
      </c>
      <c r="E41" s="9" t="str">
        <f>RIGHT(D41,2)</f>
        <v>02</v>
      </c>
      <c r="F41" s="35" t="s">
        <v>638</v>
      </c>
      <c r="G41" s="7">
        <v>1</v>
      </c>
      <c r="H41" s="10" t="s">
        <v>204</v>
      </c>
      <c r="I41" s="35" t="s">
        <v>639</v>
      </c>
      <c r="J41" s="7" t="s">
        <v>625</v>
      </c>
      <c r="K41" s="37" t="s">
        <v>215</v>
      </c>
    </row>
    <row r="42" spans="1:11" ht="39" customHeight="1" x14ac:dyDescent="0.2">
      <c r="A42" s="8">
        <v>40</v>
      </c>
      <c r="B42" s="7">
        <f>IFERROR(VLOOKUP(C42,学会NO!$A$2:$B$147,2,FALSE),"")</f>
        <v>293</v>
      </c>
      <c r="C42" s="11" t="s">
        <v>637</v>
      </c>
      <c r="D42" s="7">
        <v>293103</v>
      </c>
      <c r="E42" s="9" t="str">
        <f>RIGHT(D42,2)</f>
        <v>03</v>
      </c>
      <c r="F42" s="35" t="s">
        <v>638</v>
      </c>
      <c r="G42" s="7">
        <v>1</v>
      </c>
      <c r="H42" s="10" t="s">
        <v>204</v>
      </c>
      <c r="I42" s="35" t="s">
        <v>640</v>
      </c>
      <c r="J42" s="7" t="s">
        <v>625</v>
      </c>
      <c r="K42" s="37" t="s">
        <v>215</v>
      </c>
    </row>
    <row r="43" spans="1:11" ht="39" customHeight="1" x14ac:dyDescent="0.2">
      <c r="A43" s="8">
        <v>41</v>
      </c>
      <c r="B43" s="7">
        <f>IFERROR(VLOOKUP(C43,学会NO!$A$2:$B$147,2,FALSE),"")</f>
        <v>296</v>
      </c>
      <c r="C43" s="11" t="s">
        <v>385</v>
      </c>
      <c r="D43" s="7">
        <v>296101</v>
      </c>
      <c r="E43" s="9" t="str">
        <f>RIGHT(D43,2)</f>
        <v>01</v>
      </c>
      <c r="F43" s="35"/>
      <c r="G43" s="7">
        <v>0</v>
      </c>
      <c r="H43" s="10" t="s">
        <v>187</v>
      </c>
      <c r="I43" s="35" t="s">
        <v>386</v>
      </c>
      <c r="J43" s="7" t="s">
        <v>387</v>
      </c>
      <c r="K43" s="37" t="s">
        <v>197</v>
      </c>
    </row>
    <row r="44" spans="1:11" ht="72" customHeight="1" x14ac:dyDescent="0.2">
      <c r="A44" s="8">
        <v>42</v>
      </c>
      <c r="B44" s="7">
        <f>IFERROR(VLOOKUP(C44,学会NO!$A$2:$B$147,2,FALSE),"")</f>
        <v>296</v>
      </c>
      <c r="C44" s="11" t="s">
        <v>385</v>
      </c>
      <c r="D44" s="7">
        <v>296102</v>
      </c>
      <c r="E44" s="9" t="str">
        <f>RIGHT(D44,2)</f>
        <v>02</v>
      </c>
      <c r="F44" s="35"/>
      <c r="G44" s="7">
        <v>0</v>
      </c>
      <c r="H44" s="10" t="s">
        <v>187</v>
      </c>
      <c r="I44" s="35" t="s">
        <v>388</v>
      </c>
      <c r="J44" s="7" t="s">
        <v>387</v>
      </c>
      <c r="K44" s="37" t="s">
        <v>197</v>
      </c>
    </row>
    <row r="45" spans="1:11" ht="39" customHeight="1" x14ac:dyDescent="0.2">
      <c r="A45" s="8">
        <v>43</v>
      </c>
      <c r="B45" s="7">
        <f>IFERROR(VLOOKUP(C45,学会NO!$A$2:$B$147,2,FALSE),"")</f>
        <v>298</v>
      </c>
      <c r="C45" s="11" t="s">
        <v>518</v>
      </c>
      <c r="D45" s="7">
        <v>298101</v>
      </c>
      <c r="E45" s="9" t="str">
        <f>RIGHT(D45,2)</f>
        <v>01</v>
      </c>
      <c r="F45" s="35" t="s">
        <v>519</v>
      </c>
      <c r="G45" s="7">
        <v>3</v>
      </c>
      <c r="H45" s="10" t="s">
        <v>187</v>
      </c>
      <c r="I45" s="35" t="s">
        <v>542</v>
      </c>
      <c r="J45" s="33" t="s">
        <v>543</v>
      </c>
      <c r="K45" s="37" t="s">
        <v>215</v>
      </c>
    </row>
    <row r="46" spans="1:11" ht="39" customHeight="1" x14ac:dyDescent="0.2">
      <c r="A46" s="8">
        <v>44</v>
      </c>
      <c r="B46" s="7">
        <f>IFERROR(VLOOKUP(C46,学会NO!$A$2:$B$147,2,FALSE),"")</f>
        <v>705</v>
      </c>
      <c r="C46" s="11" t="s">
        <v>295</v>
      </c>
      <c r="D46" s="7">
        <v>705101</v>
      </c>
      <c r="E46" s="9" t="str">
        <f>RIGHT(D46,2)</f>
        <v>01</v>
      </c>
      <c r="F46" s="35" t="s">
        <v>296</v>
      </c>
      <c r="G46" s="7">
        <v>3</v>
      </c>
      <c r="H46" s="10" t="s">
        <v>187</v>
      </c>
      <c r="I46" s="35" t="s">
        <v>297</v>
      </c>
      <c r="J46" s="33" t="s">
        <v>298</v>
      </c>
      <c r="K46" s="37" t="s">
        <v>197</v>
      </c>
    </row>
    <row r="47" spans="1:11" ht="39" customHeight="1" x14ac:dyDescent="0.2">
      <c r="A47" s="8">
        <v>45</v>
      </c>
      <c r="B47" s="7">
        <f>IFERROR(VLOOKUP(C47,学会NO!$A$2:$B$147,2,FALSE),"")</f>
        <v>705</v>
      </c>
      <c r="C47" s="11" t="s">
        <v>295</v>
      </c>
      <c r="D47" s="7">
        <v>705102</v>
      </c>
      <c r="E47" s="9" t="str">
        <f>RIGHT(D47,2)</f>
        <v>02</v>
      </c>
      <c r="F47" s="35" t="s">
        <v>299</v>
      </c>
      <c r="G47" s="7">
        <v>3</v>
      </c>
      <c r="H47" s="10" t="s">
        <v>187</v>
      </c>
      <c r="I47" s="35" t="s">
        <v>300</v>
      </c>
      <c r="J47" s="33" t="s">
        <v>298</v>
      </c>
      <c r="K47" s="37" t="s">
        <v>197</v>
      </c>
    </row>
    <row r="48" spans="1:11" ht="39" customHeight="1" x14ac:dyDescent="0.2">
      <c r="A48" s="8">
        <v>46</v>
      </c>
      <c r="B48" s="7">
        <f>IFERROR(VLOOKUP(C48,学会NO!$A$2:$B$147,2,FALSE),"")</f>
        <v>707</v>
      </c>
      <c r="C48" s="11" t="s">
        <v>305</v>
      </c>
      <c r="D48" s="7">
        <v>707101</v>
      </c>
      <c r="E48" s="9" t="str">
        <f>RIGHT(D48,2)</f>
        <v>01</v>
      </c>
      <c r="F48" s="35" t="s">
        <v>307</v>
      </c>
      <c r="G48" s="7">
        <v>1</v>
      </c>
      <c r="H48" s="10" t="s">
        <v>187</v>
      </c>
      <c r="I48" s="35" t="s">
        <v>306</v>
      </c>
      <c r="J48" s="33" t="s">
        <v>308</v>
      </c>
      <c r="K48" s="37" t="s">
        <v>197</v>
      </c>
    </row>
    <row r="49" spans="1:11" ht="39" customHeight="1" x14ac:dyDescent="0.2">
      <c r="A49" s="8">
        <v>47</v>
      </c>
      <c r="B49" s="7">
        <f>IFERROR(VLOOKUP(C49,学会NO!$A$2:$B$147,2,FALSE),"")</f>
        <v>710</v>
      </c>
      <c r="C49" s="11" t="s">
        <v>274</v>
      </c>
      <c r="D49" s="7">
        <v>710101</v>
      </c>
      <c r="E49" s="9" t="str">
        <f>RIGHT(D49,2)</f>
        <v>01</v>
      </c>
      <c r="F49" s="35" t="s">
        <v>277</v>
      </c>
      <c r="G49" s="7">
        <v>1</v>
      </c>
      <c r="H49" s="10" t="s">
        <v>204</v>
      </c>
      <c r="I49" s="35" t="s">
        <v>276</v>
      </c>
      <c r="J49" s="33" t="s">
        <v>275</v>
      </c>
      <c r="K49" s="37" t="s">
        <v>197</v>
      </c>
    </row>
    <row r="50" spans="1:11" ht="39" customHeight="1" x14ac:dyDescent="0.2">
      <c r="A50" s="8">
        <v>48</v>
      </c>
      <c r="B50" s="7">
        <f>IFERROR(VLOOKUP(C50,学会NO!$A$2:$B$147,2,FALSE),"")</f>
        <v>717</v>
      </c>
      <c r="C50" s="11" t="s">
        <v>203</v>
      </c>
      <c r="D50" s="7">
        <v>717101</v>
      </c>
      <c r="E50" s="9" t="str">
        <f>RIGHT(D50,2)</f>
        <v>01</v>
      </c>
      <c r="F50" s="35"/>
      <c r="G50" s="7">
        <v>0</v>
      </c>
      <c r="H50" s="10" t="s">
        <v>204</v>
      </c>
      <c r="I50" s="35" t="s">
        <v>205</v>
      </c>
      <c r="J50" s="7">
        <v>0</v>
      </c>
      <c r="K50" s="37" t="s">
        <v>197</v>
      </c>
    </row>
    <row r="51" spans="1:11" ht="39" customHeight="1" x14ac:dyDescent="0.2">
      <c r="A51" s="8">
        <v>49</v>
      </c>
      <c r="B51" s="7">
        <f>IFERROR(VLOOKUP(C51,学会NO!$A$2:$B$147,2,FALSE),"")</f>
        <v>717</v>
      </c>
      <c r="C51" s="11" t="s">
        <v>203</v>
      </c>
      <c r="D51" s="7">
        <v>717102</v>
      </c>
      <c r="E51" s="9" t="str">
        <f>RIGHT(D51,2)</f>
        <v>02</v>
      </c>
      <c r="F51" s="35"/>
      <c r="G51" s="7">
        <v>0</v>
      </c>
      <c r="H51" s="10" t="s">
        <v>207</v>
      </c>
      <c r="I51" s="35" t="s">
        <v>206</v>
      </c>
      <c r="J51" s="7">
        <v>0</v>
      </c>
      <c r="K51" s="37" t="s">
        <v>197</v>
      </c>
    </row>
    <row r="52" spans="1:11" ht="51.6" customHeight="1" x14ac:dyDescent="0.2">
      <c r="A52" s="8">
        <v>50</v>
      </c>
      <c r="B52" s="7">
        <f>IFERROR(VLOOKUP(C52,学会NO!$A$2:$B$147,2,FALSE),"")</f>
        <v>723</v>
      </c>
      <c r="C52" s="11" t="s">
        <v>666</v>
      </c>
      <c r="D52" s="7">
        <v>723101</v>
      </c>
      <c r="E52" s="9" t="str">
        <f>RIGHT(D52,2)</f>
        <v>01</v>
      </c>
      <c r="F52" s="35" t="s">
        <v>674</v>
      </c>
      <c r="G52" s="7">
        <v>1</v>
      </c>
      <c r="H52" s="10" t="s">
        <v>187</v>
      </c>
      <c r="I52" s="35" t="s">
        <v>673</v>
      </c>
      <c r="J52" s="33" t="s">
        <v>675</v>
      </c>
      <c r="K52" s="37" t="s">
        <v>215</v>
      </c>
    </row>
    <row r="53" spans="1:11" ht="39" customHeight="1" x14ac:dyDescent="0.2">
      <c r="A53" s="8">
        <v>51</v>
      </c>
      <c r="B53" s="7">
        <f>IFERROR(VLOOKUP(C53,学会NO!$A$2:$B$147,2,FALSE),"")</f>
        <v>726</v>
      </c>
      <c r="C53" s="11" t="s">
        <v>336</v>
      </c>
      <c r="D53" s="7">
        <v>726101</v>
      </c>
      <c r="E53" s="9" t="str">
        <f>RIGHT(D53,2)</f>
        <v>01</v>
      </c>
      <c r="F53" s="35" t="s">
        <v>337</v>
      </c>
      <c r="G53" s="7">
        <v>3</v>
      </c>
      <c r="H53" s="10" t="s">
        <v>187</v>
      </c>
      <c r="I53" s="35" t="s">
        <v>338</v>
      </c>
      <c r="J53" s="7" t="s">
        <v>225</v>
      </c>
      <c r="K53" s="37" t="s">
        <v>215</v>
      </c>
    </row>
    <row r="54" spans="1:11" ht="39" customHeight="1" x14ac:dyDescent="0.2">
      <c r="A54" s="8">
        <v>52</v>
      </c>
      <c r="B54" s="7">
        <f>IFERROR(VLOOKUP(C54,学会NO!$A$2:$B$147,2,FALSE),"")</f>
        <v>726</v>
      </c>
      <c r="C54" s="11" t="s">
        <v>336</v>
      </c>
      <c r="D54" s="7">
        <v>726102</v>
      </c>
      <c r="E54" s="9" t="str">
        <f>RIGHT(D54,2)</f>
        <v>02</v>
      </c>
      <c r="F54" s="35" t="s">
        <v>337</v>
      </c>
      <c r="G54" s="7">
        <v>3</v>
      </c>
      <c r="H54" s="10" t="s">
        <v>187</v>
      </c>
      <c r="I54" s="35" t="s">
        <v>339</v>
      </c>
      <c r="J54" s="7" t="s">
        <v>340</v>
      </c>
      <c r="K54" s="37" t="s">
        <v>215</v>
      </c>
    </row>
    <row r="55" spans="1:11" ht="39" customHeight="1" x14ac:dyDescent="0.2">
      <c r="A55" s="8">
        <v>53</v>
      </c>
      <c r="B55" s="7">
        <f>IFERROR(VLOOKUP(C55,学会NO!$A$2:$B$147,2,FALSE),"")</f>
        <v>729</v>
      </c>
      <c r="C55" s="11" t="s">
        <v>393</v>
      </c>
      <c r="D55" s="7">
        <v>729101</v>
      </c>
      <c r="E55" s="9" t="str">
        <f>RIGHT(D55,2)</f>
        <v>01</v>
      </c>
      <c r="F55" s="35" t="s">
        <v>395</v>
      </c>
      <c r="G55" s="7">
        <v>1</v>
      </c>
      <c r="H55" s="10" t="s">
        <v>237</v>
      </c>
      <c r="I55" s="35" t="s">
        <v>394</v>
      </c>
      <c r="J55" s="7" t="s">
        <v>392</v>
      </c>
      <c r="K55" s="37" t="s">
        <v>215</v>
      </c>
    </row>
    <row r="56" spans="1:11" ht="39" customHeight="1" x14ac:dyDescent="0.2">
      <c r="A56" s="8">
        <v>54</v>
      </c>
      <c r="B56" s="7">
        <f>IFERROR(VLOOKUP(C56,学会NO!$A$2:$B$147,2,FALSE),"")</f>
        <v>729</v>
      </c>
      <c r="C56" s="11" t="s">
        <v>393</v>
      </c>
      <c r="D56" s="7">
        <v>729102</v>
      </c>
      <c r="E56" s="9" t="str">
        <f>RIGHT(D56,2)</f>
        <v>02</v>
      </c>
      <c r="F56" s="35"/>
      <c r="G56" s="7">
        <v>0</v>
      </c>
      <c r="H56" s="10" t="s">
        <v>237</v>
      </c>
      <c r="I56" s="35" t="s">
        <v>397</v>
      </c>
      <c r="J56" s="7" t="s">
        <v>396</v>
      </c>
      <c r="K56" s="37" t="s">
        <v>215</v>
      </c>
    </row>
    <row r="57" spans="1:11" ht="41.4" customHeight="1" x14ac:dyDescent="0.2">
      <c r="A57" s="8">
        <v>55</v>
      </c>
      <c r="B57" s="7">
        <f>IFERROR(VLOOKUP(C57,学会NO!$A$2:$B$147,2,FALSE),"")</f>
        <v>729</v>
      </c>
      <c r="C57" s="11" t="s">
        <v>393</v>
      </c>
      <c r="D57" s="7">
        <v>729103</v>
      </c>
      <c r="E57" s="9" t="str">
        <f>RIGHT(D57,2)</f>
        <v>03</v>
      </c>
      <c r="F57" s="35" t="s">
        <v>400</v>
      </c>
      <c r="G57" s="7">
        <v>3</v>
      </c>
      <c r="H57" s="10" t="s">
        <v>237</v>
      </c>
      <c r="I57" s="35" t="s">
        <v>399</v>
      </c>
      <c r="J57" s="33" t="s">
        <v>398</v>
      </c>
      <c r="K57" s="37" t="s">
        <v>215</v>
      </c>
    </row>
    <row r="58" spans="1:11" ht="39" customHeight="1" x14ac:dyDescent="0.2">
      <c r="A58" s="8">
        <v>56</v>
      </c>
      <c r="B58" s="7">
        <f>IFERROR(VLOOKUP(C58,学会NO!$A$2:$B$147,2,FALSE),"")</f>
        <v>729</v>
      </c>
      <c r="C58" s="11" t="s">
        <v>393</v>
      </c>
      <c r="D58" s="7">
        <v>729104</v>
      </c>
      <c r="E58" s="9" t="str">
        <f>RIGHT(D58,2)</f>
        <v>04</v>
      </c>
      <c r="F58" s="35"/>
      <c r="G58" s="7">
        <v>0</v>
      </c>
      <c r="H58" s="10" t="s">
        <v>237</v>
      </c>
      <c r="I58" s="35" t="s">
        <v>402</v>
      </c>
      <c r="J58" s="7" t="s">
        <v>401</v>
      </c>
      <c r="K58" s="37" t="s">
        <v>215</v>
      </c>
    </row>
    <row r="59" spans="1:11" ht="39" customHeight="1" x14ac:dyDescent="0.2">
      <c r="A59" s="8">
        <v>57</v>
      </c>
      <c r="B59" s="7">
        <f>IFERROR(VLOOKUP(C59,学会NO!$A$2:$B$147,2,FALSE),"")</f>
        <v>743</v>
      </c>
      <c r="C59" s="11" t="s">
        <v>712</v>
      </c>
      <c r="D59" s="7">
        <v>743101</v>
      </c>
      <c r="E59" s="9" t="str">
        <f>RIGHT(D59,2)</f>
        <v>01</v>
      </c>
      <c r="F59" s="35" t="s">
        <v>713</v>
      </c>
      <c r="G59" s="7">
        <v>3</v>
      </c>
      <c r="H59" s="10" t="s">
        <v>187</v>
      </c>
      <c r="I59" s="35" t="s">
        <v>711</v>
      </c>
      <c r="J59" s="7" t="s">
        <v>625</v>
      </c>
      <c r="K59" s="37" t="s">
        <v>215</v>
      </c>
    </row>
    <row r="60" spans="1:11" ht="38.4" customHeight="1" x14ac:dyDescent="0.2">
      <c r="A60" s="8">
        <v>58</v>
      </c>
      <c r="B60" s="7">
        <f>IFERROR(VLOOKUP(C60,学会NO!$A$2:$B$147,2,FALSE),"")</f>
        <v>743</v>
      </c>
      <c r="C60" s="11" t="s">
        <v>712</v>
      </c>
      <c r="D60" s="7">
        <v>743102</v>
      </c>
      <c r="E60" s="9" t="str">
        <f>RIGHT(D60,2)</f>
        <v>02</v>
      </c>
      <c r="F60" s="35" t="s">
        <v>715</v>
      </c>
      <c r="G60" s="7">
        <v>3</v>
      </c>
      <c r="H60" s="10" t="s">
        <v>187</v>
      </c>
      <c r="I60" s="35" t="s">
        <v>714</v>
      </c>
      <c r="J60" s="33" t="s">
        <v>716</v>
      </c>
      <c r="K60" s="37" t="s">
        <v>215</v>
      </c>
    </row>
    <row r="61" spans="1:11" ht="39" customHeight="1" x14ac:dyDescent="0.2">
      <c r="A61" s="8">
        <v>59</v>
      </c>
      <c r="B61" s="7" t="str">
        <f>IFERROR(VLOOKUP(C61,学会NO!$A$2:$B$147,2,FALSE),"")</f>
        <v/>
      </c>
      <c r="C61" s="11"/>
      <c r="D61" s="7"/>
      <c r="E61" s="9" t="str">
        <f t="shared" ref="E4:E67" si="0">RIGHT(D61,2)</f>
        <v/>
      </c>
      <c r="F61" s="35"/>
      <c r="G61" s="7"/>
      <c r="H61" s="10"/>
      <c r="I61" s="35"/>
      <c r="J61" s="7"/>
      <c r="K61" s="37"/>
    </row>
    <row r="62" spans="1:11" ht="39" customHeight="1" x14ac:dyDescent="0.2">
      <c r="A62" s="8">
        <v>60</v>
      </c>
      <c r="B62" s="7" t="str">
        <f>IFERROR(VLOOKUP(C62,学会NO!$A$2:$B$147,2,FALSE),"")</f>
        <v/>
      </c>
      <c r="C62" s="11"/>
      <c r="D62" s="7"/>
      <c r="E62" s="9" t="str">
        <f t="shared" si="0"/>
        <v/>
      </c>
      <c r="F62" s="35"/>
      <c r="G62" s="7"/>
      <c r="H62" s="10"/>
      <c r="I62" s="35"/>
      <c r="J62" s="7"/>
      <c r="K62" s="37"/>
    </row>
    <row r="63" spans="1:11" ht="39" customHeight="1" x14ac:dyDescent="0.2">
      <c r="A63" s="8">
        <v>61</v>
      </c>
      <c r="B63" s="7" t="str">
        <f>IFERROR(VLOOKUP(C63,学会NO!$A$2:$B$147,2,FALSE),"")</f>
        <v/>
      </c>
      <c r="C63" s="11"/>
      <c r="D63" s="7"/>
      <c r="E63" s="9" t="str">
        <f t="shared" si="0"/>
        <v/>
      </c>
      <c r="F63" s="35"/>
      <c r="G63" s="7"/>
      <c r="H63" s="10"/>
      <c r="I63" s="35"/>
      <c r="J63" s="7"/>
      <c r="K63" s="37"/>
    </row>
    <row r="64" spans="1:11" ht="39" customHeight="1" x14ac:dyDescent="0.2">
      <c r="A64" s="8">
        <v>62</v>
      </c>
      <c r="B64" s="7" t="str">
        <f>IFERROR(VLOOKUP(C64,学会NO!$A$2:$B$147,2,FALSE),"")</f>
        <v/>
      </c>
      <c r="C64" s="11"/>
      <c r="D64" s="7"/>
      <c r="E64" s="9" t="str">
        <f t="shared" si="0"/>
        <v/>
      </c>
      <c r="F64" s="35"/>
      <c r="G64" s="7"/>
      <c r="H64" s="10"/>
      <c r="I64" s="35"/>
      <c r="J64" s="7"/>
      <c r="K64" s="37"/>
    </row>
    <row r="65" spans="1:11" ht="39" customHeight="1" x14ac:dyDescent="0.2">
      <c r="A65" s="8">
        <v>63</v>
      </c>
      <c r="B65" s="7" t="str">
        <f>IFERROR(VLOOKUP(C65,学会NO!$A$2:$B$147,2,FALSE),"")</f>
        <v/>
      </c>
      <c r="C65" s="11"/>
      <c r="D65" s="7"/>
      <c r="E65" s="9" t="str">
        <f t="shared" si="0"/>
        <v/>
      </c>
      <c r="F65" s="35"/>
      <c r="G65" s="7"/>
      <c r="H65" s="10"/>
      <c r="I65" s="35"/>
      <c r="J65" s="7"/>
      <c r="K65" s="37"/>
    </row>
    <row r="66" spans="1:11" ht="39" customHeight="1" x14ac:dyDescent="0.2">
      <c r="A66" s="8">
        <v>64</v>
      </c>
      <c r="B66" s="7" t="str">
        <f>IFERROR(VLOOKUP(C66,学会NO!$A$2:$B$147,2,FALSE),"")</f>
        <v/>
      </c>
      <c r="C66" s="11"/>
      <c r="D66" s="7"/>
      <c r="E66" s="9" t="str">
        <f t="shared" si="0"/>
        <v/>
      </c>
      <c r="F66" s="35"/>
      <c r="G66" s="7"/>
      <c r="H66" s="10"/>
      <c r="I66" s="35"/>
      <c r="J66" s="7"/>
      <c r="K66" s="37"/>
    </row>
    <row r="67" spans="1:11" ht="39" customHeight="1" x14ac:dyDescent="0.2">
      <c r="A67" s="8">
        <v>65</v>
      </c>
      <c r="B67" s="7" t="str">
        <f>IFERROR(VLOOKUP(C67,学会NO!$A$2:$B$147,2,FALSE),"")</f>
        <v/>
      </c>
      <c r="C67" s="11"/>
      <c r="D67" s="7"/>
      <c r="E67" s="9" t="str">
        <f t="shared" si="0"/>
        <v/>
      </c>
      <c r="F67" s="35"/>
      <c r="G67" s="7"/>
      <c r="H67" s="10"/>
      <c r="I67" s="35"/>
      <c r="J67" s="7"/>
      <c r="K67" s="37"/>
    </row>
    <row r="68" spans="1:11" ht="39" customHeight="1" x14ac:dyDescent="0.2">
      <c r="A68" s="8">
        <v>66</v>
      </c>
      <c r="B68" s="7" t="str">
        <f>IFERROR(VLOOKUP(C68,学会NO!$A$2:$B$147,2,FALSE),"")</f>
        <v/>
      </c>
      <c r="C68" s="11"/>
      <c r="D68" s="7"/>
      <c r="E68" s="9" t="str">
        <f t="shared" ref="E68:E102" si="1">RIGHT(D68,2)</f>
        <v/>
      </c>
      <c r="F68" s="35"/>
      <c r="G68" s="7"/>
      <c r="H68" s="10"/>
      <c r="I68" s="35"/>
      <c r="J68" s="7"/>
      <c r="K68" s="37"/>
    </row>
    <row r="69" spans="1:11" ht="39" customHeight="1" x14ac:dyDescent="0.2">
      <c r="A69" s="8">
        <v>67</v>
      </c>
      <c r="B69" s="7" t="str">
        <f>IFERROR(VLOOKUP(C69,学会NO!$A$2:$B$147,2,FALSE),"")</f>
        <v/>
      </c>
      <c r="C69" s="11"/>
      <c r="D69" s="7"/>
      <c r="E69" s="9" t="str">
        <f t="shared" si="1"/>
        <v/>
      </c>
      <c r="F69" s="35"/>
      <c r="G69" s="7"/>
      <c r="H69" s="10"/>
      <c r="I69" s="35"/>
      <c r="J69" s="7"/>
      <c r="K69" s="37"/>
    </row>
    <row r="70" spans="1:11" ht="39" customHeight="1" x14ac:dyDescent="0.2">
      <c r="A70" s="8">
        <v>68</v>
      </c>
      <c r="B70" s="7" t="str">
        <f>IFERROR(VLOOKUP(C70,学会NO!$A$2:$B$147,2,FALSE),"")</f>
        <v/>
      </c>
      <c r="C70" s="11"/>
      <c r="D70" s="7"/>
      <c r="E70" s="9" t="str">
        <f t="shared" si="1"/>
        <v/>
      </c>
      <c r="F70" s="35"/>
      <c r="G70" s="7"/>
      <c r="H70" s="10"/>
      <c r="I70" s="35"/>
      <c r="J70" s="7"/>
      <c r="K70" s="37"/>
    </row>
    <row r="71" spans="1:11" ht="39" customHeight="1" x14ac:dyDescent="0.2">
      <c r="A71" s="8">
        <v>69</v>
      </c>
      <c r="B71" s="7" t="str">
        <f>IFERROR(VLOOKUP(C71,学会NO!$A$2:$B$147,2,FALSE),"")</f>
        <v/>
      </c>
      <c r="C71" s="11"/>
      <c r="D71" s="7"/>
      <c r="E71" s="9" t="str">
        <f t="shared" si="1"/>
        <v/>
      </c>
      <c r="F71" s="35"/>
      <c r="G71" s="7"/>
      <c r="H71" s="10"/>
      <c r="I71" s="35"/>
      <c r="J71" s="7"/>
      <c r="K71" s="37"/>
    </row>
    <row r="72" spans="1:11" ht="39" customHeight="1" x14ac:dyDescent="0.2">
      <c r="A72" s="8">
        <v>70</v>
      </c>
      <c r="B72" s="7" t="str">
        <f>IFERROR(VLOOKUP(C72,学会NO!$A$2:$B$147,2,FALSE),"")</f>
        <v/>
      </c>
      <c r="C72" s="11"/>
      <c r="D72" s="7"/>
      <c r="E72" s="9" t="str">
        <f t="shared" si="1"/>
        <v/>
      </c>
      <c r="F72" s="35"/>
      <c r="G72" s="7"/>
      <c r="H72" s="10"/>
      <c r="I72" s="35"/>
      <c r="J72" s="7"/>
      <c r="K72" s="37"/>
    </row>
    <row r="73" spans="1:11" ht="39" customHeight="1" x14ac:dyDescent="0.2">
      <c r="A73" s="8">
        <v>71</v>
      </c>
      <c r="B73" s="7" t="str">
        <f>IFERROR(VLOOKUP(C73,学会NO!$A$2:$B$147,2,FALSE),"")</f>
        <v/>
      </c>
      <c r="C73" s="11"/>
      <c r="D73" s="7"/>
      <c r="E73" s="9" t="str">
        <f t="shared" si="1"/>
        <v/>
      </c>
      <c r="F73" s="35"/>
      <c r="G73" s="7"/>
      <c r="H73" s="10"/>
      <c r="I73" s="35"/>
      <c r="J73" s="7"/>
      <c r="K73" s="37"/>
    </row>
    <row r="74" spans="1:11" ht="39" customHeight="1" x14ac:dyDescent="0.2">
      <c r="A74" s="8">
        <v>72</v>
      </c>
      <c r="B74" s="7" t="str">
        <f>IFERROR(VLOOKUP(C74,学会NO!$A$2:$B$147,2,FALSE),"")</f>
        <v/>
      </c>
      <c r="C74" s="11"/>
      <c r="D74" s="7"/>
      <c r="E74" s="9" t="str">
        <f t="shared" si="1"/>
        <v/>
      </c>
      <c r="F74" s="35"/>
      <c r="G74" s="7"/>
      <c r="H74" s="10"/>
      <c r="I74" s="35"/>
      <c r="J74" s="7"/>
      <c r="K74" s="37"/>
    </row>
    <row r="75" spans="1:11" ht="39" customHeight="1" x14ac:dyDescent="0.2">
      <c r="A75" s="8">
        <v>73</v>
      </c>
      <c r="B75" s="7" t="str">
        <f>IFERROR(VLOOKUP(C75,学会NO!$A$2:$B$147,2,FALSE),"")</f>
        <v/>
      </c>
      <c r="C75" s="11"/>
      <c r="D75" s="7"/>
      <c r="E75" s="9" t="str">
        <f t="shared" si="1"/>
        <v/>
      </c>
      <c r="F75" s="35"/>
      <c r="G75" s="7"/>
      <c r="H75" s="10"/>
      <c r="I75" s="35"/>
      <c r="J75" s="7"/>
      <c r="K75" s="37"/>
    </row>
    <row r="76" spans="1:11" ht="39" customHeight="1" x14ac:dyDescent="0.2">
      <c r="A76" s="8">
        <v>74</v>
      </c>
      <c r="B76" s="7" t="str">
        <f>IFERROR(VLOOKUP(C76,学会NO!$A$2:$B$147,2,FALSE),"")</f>
        <v/>
      </c>
      <c r="C76" s="11"/>
      <c r="D76" s="7"/>
      <c r="E76" s="9" t="str">
        <f t="shared" si="1"/>
        <v/>
      </c>
      <c r="F76" s="35"/>
      <c r="G76" s="7"/>
      <c r="H76" s="10"/>
      <c r="I76" s="35"/>
      <c r="J76" s="7"/>
      <c r="K76" s="37"/>
    </row>
    <row r="77" spans="1:11" ht="39" customHeight="1" x14ac:dyDescent="0.2">
      <c r="A77" s="8">
        <v>75</v>
      </c>
      <c r="B77" s="7" t="str">
        <f>IFERROR(VLOOKUP(C77,学会NO!$A$2:$B$147,2,FALSE),"")</f>
        <v/>
      </c>
      <c r="C77" s="11"/>
      <c r="D77" s="7"/>
      <c r="E77" s="9" t="str">
        <f t="shared" si="1"/>
        <v/>
      </c>
      <c r="F77" s="35"/>
      <c r="G77" s="7"/>
      <c r="H77" s="10"/>
      <c r="I77" s="35"/>
      <c r="J77" s="7"/>
      <c r="K77" s="37"/>
    </row>
    <row r="78" spans="1:11" ht="39" customHeight="1" x14ac:dyDescent="0.2">
      <c r="A78" s="8">
        <v>76</v>
      </c>
      <c r="B78" s="7" t="str">
        <f>IFERROR(VLOOKUP(C78,学会NO!$A$2:$B$147,2,FALSE),"")</f>
        <v/>
      </c>
      <c r="C78" s="11"/>
      <c r="D78" s="7"/>
      <c r="E78" s="9" t="str">
        <f t="shared" si="1"/>
        <v/>
      </c>
      <c r="F78" s="35"/>
      <c r="G78" s="7"/>
      <c r="H78" s="10"/>
      <c r="I78" s="35"/>
      <c r="J78" s="7"/>
      <c r="K78" s="37"/>
    </row>
    <row r="79" spans="1:11" ht="39" customHeight="1" x14ac:dyDescent="0.2">
      <c r="A79" s="8">
        <v>77</v>
      </c>
      <c r="B79" s="7" t="str">
        <f>IFERROR(VLOOKUP(C79,学会NO!$A$2:$B$147,2,FALSE),"")</f>
        <v/>
      </c>
      <c r="C79" s="11"/>
      <c r="D79" s="7"/>
      <c r="E79" s="9" t="str">
        <f t="shared" si="1"/>
        <v/>
      </c>
      <c r="F79" s="35"/>
      <c r="G79" s="7"/>
      <c r="H79" s="10"/>
      <c r="I79" s="35"/>
      <c r="J79" s="7"/>
      <c r="K79" s="37"/>
    </row>
    <row r="80" spans="1:11" ht="39" customHeight="1" x14ac:dyDescent="0.2">
      <c r="A80" s="8">
        <v>78</v>
      </c>
      <c r="B80" s="7" t="str">
        <f>IFERROR(VLOOKUP(C80,学会NO!$A$2:$B$147,2,FALSE),"")</f>
        <v/>
      </c>
      <c r="C80" s="11"/>
      <c r="D80" s="7"/>
      <c r="E80" s="9" t="str">
        <f t="shared" si="1"/>
        <v/>
      </c>
      <c r="F80" s="35"/>
      <c r="G80" s="7"/>
      <c r="H80" s="10"/>
      <c r="I80" s="35"/>
      <c r="J80" s="7"/>
      <c r="K80" s="37"/>
    </row>
    <row r="81" spans="1:11" ht="39" customHeight="1" x14ac:dyDescent="0.2">
      <c r="A81" s="8">
        <v>79</v>
      </c>
      <c r="B81" s="7" t="str">
        <f>IFERROR(VLOOKUP(C81,学会NO!$A$2:$B$147,2,FALSE),"")</f>
        <v/>
      </c>
      <c r="C81" s="11"/>
      <c r="D81" s="7"/>
      <c r="E81" s="9" t="str">
        <f t="shared" si="1"/>
        <v/>
      </c>
      <c r="F81" s="35"/>
      <c r="G81" s="7"/>
      <c r="H81" s="10"/>
      <c r="I81" s="35"/>
      <c r="J81" s="7"/>
      <c r="K81" s="37"/>
    </row>
    <row r="82" spans="1:11" ht="39" customHeight="1" x14ac:dyDescent="0.2">
      <c r="A82" s="8">
        <v>80</v>
      </c>
      <c r="B82" s="7" t="str">
        <f>IFERROR(VLOOKUP(C82,学会NO!$A$2:$B$147,2,FALSE),"")</f>
        <v/>
      </c>
      <c r="C82" s="11"/>
      <c r="D82" s="7"/>
      <c r="E82" s="9" t="str">
        <f t="shared" si="1"/>
        <v/>
      </c>
      <c r="F82" s="35"/>
      <c r="G82" s="7"/>
      <c r="H82" s="10"/>
      <c r="I82" s="35"/>
      <c r="J82" s="7"/>
      <c r="K82" s="37"/>
    </row>
    <row r="83" spans="1:11" ht="39" customHeight="1" x14ac:dyDescent="0.2">
      <c r="A83" s="8">
        <v>81</v>
      </c>
      <c r="B83" s="7" t="str">
        <f>IFERROR(VLOOKUP(C83,学会NO!$A$2:$B$147,2,FALSE),"")</f>
        <v/>
      </c>
      <c r="C83" s="11"/>
      <c r="D83" s="7"/>
      <c r="E83" s="9" t="str">
        <f t="shared" si="1"/>
        <v/>
      </c>
      <c r="F83" s="35"/>
      <c r="G83" s="7"/>
      <c r="H83" s="10"/>
      <c r="I83" s="35"/>
      <c r="J83" s="7"/>
      <c r="K83" s="37"/>
    </row>
    <row r="84" spans="1:11" ht="39" customHeight="1" x14ac:dyDescent="0.2">
      <c r="A84" s="8">
        <v>82</v>
      </c>
      <c r="B84" s="7" t="str">
        <f>IFERROR(VLOOKUP(C84,学会NO!$A$2:$B$147,2,FALSE),"")</f>
        <v/>
      </c>
      <c r="C84" s="11"/>
      <c r="D84" s="7"/>
      <c r="E84" s="9" t="str">
        <f t="shared" si="1"/>
        <v/>
      </c>
      <c r="F84" s="35"/>
      <c r="G84" s="7"/>
      <c r="H84" s="10"/>
      <c r="I84" s="35"/>
      <c r="J84" s="7"/>
      <c r="K84" s="37"/>
    </row>
    <row r="85" spans="1:11" ht="39" customHeight="1" x14ac:dyDescent="0.2">
      <c r="A85" s="8">
        <v>83</v>
      </c>
      <c r="B85" s="7" t="str">
        <f>IFERROR(VLOOKUP(C85,学会NO!$A$2:$B$147,2,FALSE),"")</f>
        <v/>
      </c>
      <c r="C85" s="11"/>
      <c r="D85" s="7"/>
      <c r="E85" s="9" t="str">
        <f t="shared" si="1"/>
        <v/>
      </c>
      <c r="F85" s="35"/>
      <c r="G85" s="7"/>
      <c r="H85" s="10"/>
      <c r="I85" s="35"/>
      <c r="J85" s="7"/>
      <c r="K85" s="37"/>
    </row>
    <row r="86" spans="1:11" ht="39" customHeight="1" x14ac:dyDescent="0.2">
      <c r="A86" s="8">
        <v>84</v>
      </c>
      <c r="B86" s="7" t="str">
        <f>IFERROR(VLOOKUP(C86,学会NO!$A$2:$B$147,2,FALSE),"")</f>
        <v/>
      </c>
      <c r="C86" s="11"/>
      <c r="D86" s="7"/>
      <c r="E86" s="9" t="str">
        <f t="shared" si="1"/>
        <v/>
      </c>
      <c r="F86" s="35"/>
      <c r="G86" s="7"/>
      <c r="H86" s="10"/>
      <c r="I86" s="35"/>
      <c r="J86" s="7"/>
      <c r="K86" s="37"/>
    </row>
    <row r="87" spans="1:11" ht="39" customHeight="1" x14ac:dyDescent="0.2">
      <c r="A87" s="8">
        <v>85</v>
      </c>
      <c r="B87" s="7" t="str">
        <f>IFERROR(VLOOKUP(C87,学会NO!$A$2:$B$147,2,FALSE),"")</f>
        <v/>
      </c>
      <c r="C87" s="11"/>
      <c r="D87" s="7"/>
      <c r="E87" s="9" t="str">
        <f t="shared" si="1"/>
        <v/>
      </c>
      <c r="F87" s="35"/>
      <c r="G87" s="7"/>
      <c r="H87" s="10"/>
      <c r="I87" s="35"/>
      <c r="J87" s="7"/>
      <c r="K87" s="37"/>
    </row>
    <row r="88" spans="1:11" ht="39" customHeight="1" x14ac:dyDescent="0.2">
      <c r="A88" s="8">
        <v>86</v>
      </c>
      <c r="B88" s="7" t="str">
        <f>IFERROR(VLOOKUP(C88,学会NO!$A$2:$B$147,2,FALSE),"")</f>
        <v/>
      </c>
      <c r="C88" s="11"/>
      <c r="D88" s="7"/>
      <c r="E88" s="9" t="str">
        <f t="shared" si="1"/>
        <v/>
      </c>
      <c r="F88" s="35"/>
      <c r="G88" s="7"/>
      <c r="H88" s="10"/>
      <c r="I88" s="35"/>
      <c r="J88" s="7"/>
      <c r="K88" s="37"/>
    </row>
    <row r="89" spans="1:11" ht="39" customHeight="1" x14ac:dyDescent="0.2">
      <c r="A89" s="8">
        <v>87</v>
      </c>
      <c r="B89" s="7" t="str">
        <f>IFERROR(VLOOKUP(C89,学会NO!$A$2:$B$147,2,FALSE),"")</f>
        <v/>
      </c>
      <c r="C89" s="11"/>
      <c r="D89" s="7"/>
      <c r="E89" s="9" t="str">
        <f t="shared" si="1"/>
        <v/>
      </c>
      <c r="F89" s="35"/>
      <c r="G89" s="7"/>
      <c r="H89" s="10"/>
      <c r="I89" s="35"/>
      <c r="J89" s="7"/>
      <c r="K89" s="37"/>
    </row>
    <row r="90" spans="1:11" ht="39" customHeight="1" x14ac:dyDescent="0.2">
      <c r="A90" s="8">
        <v>88</v>
      </c>
      <c r="B90" s="7" t="str">
        <f>IFERROR(VLOOKUP(C90,学会NO!$A$2:$B$147,2,FALSE),"")</f>
        <v/>
      </c>
      <c r="C90" s="11"/>
      <c r="D90" s="7"/>
      <c r="E90" s="9" t="str">
        <f t="shared" si="1"/>
        <v/>
      </c>
      <c r="F90" s="35"/>
      <c r="G90" s="7"/>
      <c r="H90" s="10"/>
      <c r="I90" s="35"/>
      <c r="J90" s="7"/>
      <c r="K90" s="37"/>
    </row>
    <row r="91" spans="1:11" ht="39" customHeight="1" x14ac:dyDescent="0.2">
      <c r="A91" s="8">
        <v>89</v>
      </c>
      <c r="B91" s="7" t="str">
        <f>IFERROR(VLOOKUP(C91,学会NO!$A$2:$B$147,2,FALSE),"")</f>
        <v/>
      </c>
      <c r="C91" s="11"/>
      <c r="D91" s="7"/>
      <c r="E91" s="9" t="str">
        <f t="shared" si="1"/>
        <v/>
      </c>
      <c r="F91" s="35"/>
      <c r="G91" s="7"/>
      <c r="H91" s="10"/>
      <c r="I91" s="35"/>
      <c r="J91" s="7"/>
      <c r="K91" s="37"/>
    </row>
    <row r="92" spans="1:11" ht="39" customHeight="1" x14ac:dyDescent="0.2">
      <c r="A92" s="8">
        <v>90</v>
      </c>
      <c r="B92" s="7" t="str">
        <f>IFERROR(VLOOKUP(C92,学会NO!$A$2:$B$147,2,FALSE),"")</f>
        <v/>
      </c>
      <c r="C92" s="11"/>
      <c r="D92" s="7"/>
      <c r="E92" s="9" t="str">
        <f t="shared" si="1"/>
        <v/>
      </c>
      <c r="F92" s="35"/>
      <c r="G92" s="7"/>
      <c r="H92" s="10"/>
      <c r="I92" s="35"/>
      <c r="J92" s="7"/>
      <c r="K92" s="37"/>
    </row>
    <row r="93" spans="1:11" ht="39" customHeight="1" x14ac:dyDescent="0.2">
      <c r="A93" s="8">
        <v>91</v>
      </c>
      <c r="B93" s="7" t="str">
        <f>IFERROR(VLOOKUP(C93,学会NO!$A$2:$B$147,2,FALSE),"")</f>
        <v/>
      </c>
      <c r="C93" s="11"/>
      <c r="D93" s="7"/>
      <c r="E93" s="9" t="str">
        <f t="shared" si="1"/>
        <v/>
      </c>
      <c r="F93" s="35"/>
      <c r="G93" s="7"/>
      <c r="H93" s="10"/>
      <c r="I93" s="35"/>
      <c r="J93" s="7"/>
      <c r="K93" s="37"/>
    </row>
    <row r="94" spans="1:11" ht="39" customHeight="1" x14ac:dyDescent="0.2">
      <c r="A94" s="8">
        <v>92</v>
      </c>
      <c r="B94" s="7" t="str">
        <f>IFERROR(VLOOKUP(C94,学会NO!$A$2:$B$147,2,FALSE),"")</f>
        <v/>
      </c>
      <c r="C94" s="11"/>
      <c r="D94" s="7"/>
      <c r="E94" s="9" t="str">
        <f t="shared" si="1"/>
        <v/>
      </c>
      <c r="F94" s="35"/>
      <c r="G94" s="7"/>
      <c r="H94" s="10"/>
      <c r="I94" s="35"/>
      <c r="J94" s="7"/>
      <c r="K94" s="37"/>
    </row>
    <row r="95" spans="1:11" ht="39" customHeight="1" x14ac:dyDescent="0.2">
      <c r="A95" s="8">
        <v>93</v>
      </c>
      <c r="B95" s="7" t="str">
        <f>IFERROR(VLOOKUP(C95,学会NO!$A$2:$B$147,2,FALSE),"")</f>
        <v/>
      </c>
      <c r="C95" s="11"/>
      <c r="D95" s="7"/>
      <c r="E95" s="9" t="str">
        <f t="shared" si="1"/>
        <v/>
      </c>
      <c r="F95" s="35"/>
      <c r="G95" s="7"/>
      <c r="H95" s="10"/>
      <c r="I95" s="35"/>
      <c r="J95" s="7"/>
      <c r="K95" s="37"/>
    </row>
    <row r="96" spans="1:11" ht="39" customHeight="1" x14ac:dyDescent="0.2">
      <c r="A96" s="8">
        <v>94</v>
      </c>
      <c r="B96" s="7" t="str">
        <f>IFERROR(VLOOKUP(C96,学会NO!$A$2:$B$147,2,FALSE),"")</f>
        <v/>
      </c>
      <c r="C96" s="11"/>
      <c r="D96" s="7"/>
      <c r="E96" s="9" t="str">
        <f t="shared" si="1"/>
        <v/>
      </c>
      <c r="F96" s="35"/>
      <c r="G96" s="7"/>
      <c r="H96" s="10"/>
      <c r="I96" s="35"/>
      <c r="J96" s="7"/>
      <c r="K96" s="37"/>
    </row>
    <row r="97" spans="1:11" ht="39" customHeight="1" x14ac:dyDescent="0.2">
      <c r="A97" s="8">
        <v>95</v>
      </c>
      <c r="B97" s="7" t="str">
        <f>IFERROR(VLOOKUP(C97,学会NO!$A$2:$B$147,2,FALSE),"")</f>
        <v/>
      </c>
      <c r="C97" s="11"/>
      <c r="D97" s="7"/>
      <c r="E97" s="9" t="str">
        <f t="shared" si="1"/>
        <v/>
      </c>
      <c r="F97" s="35"/>
      <c r="G97" s="7"/>
      <c r="H97" s="10"/>
      <c r="I97" s="35"/>
      <c r="J97" s="7"/>
      <c r="K97" s="37"/>
    </row>
    <row r="98" spans="1:11" ht="39" customHeight="1" x14ac:dyDescent="0.2">
      <c r="A98" s="8">
        <v>96</v>
      </c>
      <c r="B98" s="7" t="str">
        <f>IFERROR(VLOOKUP(C98,学会NO!$A$2:$B$147,2,FALSE),"")</f>
        <v/>
      </c>
      <c r="C98" s="11"/>
      <c r="D98" s="7"/>
      <c r="E98" s="9" t="str">
        <f t="shared" si="1"/>
        <v/>
      </c>
      <c r="F98" s="35"/>
      <c r="G98" s="7"/>
      <c r="H98" s="10"/>
      <c r="I98" s="35"/>
      <c r="J98" s="7"/>
      <c r="K98" s="37"/>
    </row>
    <row r="99" spans="1:11" ht="39" customHeight="1" x14ac:dyDescent="0.2">
      <c r="A99" s="8">
        <v>97</v>
      </c>
      <c r="B99" s="7" t="str">
        <f>IFERROR(VLOOKUP(C99,学会NO!$A$2:$B$147,2,FALSE),"")</f>
        <v/>
      </c>
      <c r="C99" s="11"/>
      <c r="D99" s="7"/>
      <c r="E99" s="9" t="str">
        <f t="shared" si="1"/>
        <v/>
      </c>
      <c r="F99" s="35"/>
      <c r="G99" s="7"/>
      <c r="H99" s="10"/>
      <c r="I99" s="35"/>
      <c r="J99" s="7"/>
      <c r="K99" s="37"/>
    </row>
    <row r="100" spans="1:11" ht="39" customHeight="1" x14ac:dyDescent="0.2">
      <c r="A100" s="8">
        <v>98</v>
      </c>
      <c r="B100" s="7" t="str">
        <f>IFERROR(VLOOKUP(C100,学会NO!$A$2:$B$147,2,FALSE),"")</f>
        <v/>
      </c>
      <c r="C100" s="11"/>
      <c r="D100" s="7"/>
      <c r="E100" s="9" t="str">
        <f t="shared" si="1"/>
        <v/>
      </c>
      <c r="F100" s="35"/>
      <c r="G100" s="7"/>
      <c r="H100" s="10"/>
      <c r="I100" s="35"/>
      <c r="J100" s="7"/>
      <c r="K100" s="37"/>
    </row>
    <row r="101" spans="1:11" ht="39" customHeight="1" x14ac:dyDescent="0.2">
      <c r="A101" s="8">
        <v>99</v>
      </c>
      <c r="B101" s="7" t="str">
        <f>IFERROR(VLOOKUP(C101,学会NO!$A$2:$B$147,2,FALSE),"")</f>
        <v/>
      </c>
      <c r="C101" s="11"/>
      <c r="D101" s="7"/>
      <c r="E101" s="9" t="str">
        <f t="shared" si="1"/>
        <v/>
      </c>
      <c r="F101" s="35"/>
      <c r="G101" s="7"/>
      <c r="H101" s="10"/>
      <c r="I101" s="35"/>
      <c r="J101" s="7"/>
      <c r="K101" s="37"/>
    </row>
    <row r="102" spans="1:11" ht="39" customHeight="1" x14ac:dyDescent="0.2">
      <c r="A102" s="8">
        <v>100</v>
      </c>
      <c r="B102" s="7" t="str">
        <f>IFERROR(VLOOKUP(C102,学会NO!$A$2:$B$147,2,FALSE),"")</f>
        <v/>
      </c>
      <c r="C102" s="11"/>
      <c r="D102" s="7"/>
      <c r="E102" s="9" t="str">
        <f t="shared" si="1"/>
        <v/>
      </c>
      <c r="F102" s="35"/>
      <c r="G102" s="7"/>
      <c r="H102" s="10"/>
      <c r="I102" s="35"/>
      <c r="J102" s="7"/>
      <c r="K102" s="37"/>
    </row>
  </sheetData>
  <autoFilter ref="A2:K102">
    <sortState ref="A3:K57">
      <sortCondition ref="B2:B57"/>
    </sortState>
  </autoFilter>
  <sortState ref="B3:K60">
    <sortCondition ref="B3:B60"/>
    <sortCondition ref="D3:D60"/>
  </sortState>
  <mergeCells count="1">
    <mergeCell ref="A1:K1"/>
  </mergeCells>
  <phoneticPr fontId="1"/>
  <conditionalFormatting sqref="D3:D102">
    <cfRule type="expression" dxfId="14" priority="3">
      <formula>IF(COUNTIF(D3,"*B3*")&gt;=1,TRUE,FALSE)</formula>
    </cfRule>
  </conditionalFormatting>
  <conditionalFormatting sqref="D3:D102">
    <cfRule type="duplicateValues" dxfId="13" priority="45"/>
    <cfRule type="duplicateValues" dxfId="12" priority="46"/>
  </conditionalFormatting>
  <dataValidations count="2">
    <dataValidation type="list" allowBlank="1" showInputMessage="1" showErrorMessage="1" sqref="K3:K102">
      <formula1>"受領済,修正版受領済,確認中"</formula1>
    </dataValidation>
    <dataValidation type="list" allowBlank="1" showInputMessage="1" showErrorMessage="1" sqref="H3:H102">
      <formula1>"B 医学管理等,C 在宅医療,D 検査,E 画像診断,F 投薬,G 注射,H リハビリテーション,I 精神科専門療法,J 処置,K 手術,L 麻酔,M 放射線治療,N 病理診断"</formula1>
    </dataValidation>
  </dataValidations>
  <pageMargins left="0.70866141732283472" right="0.70866141732283472" top="0.74803149606299213" bottom="0.74803149606299213" header="0.31496062992125984" footer="0.31496062992125984"/>
  <pageSetup paperSize="8" scale="95"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集計!$B$7:$B$152</xm:f>
          </x14:formula1>
          <xm:sqref>C3:C102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102"/>
  <sheetViews>
    <sheetView view="pageBreakPreview" zoomScaleNormal="100" zoomScaleSheetLayoutView="100" workbookViewId="0">
      <pane ySplit="2" topLeftCell="A75" activePane="bottomLeft" state="frozen"/>
      <selection pane="bottomLeft" activeCell="N5" sqref="N5"/>
    </sheetView>
  </sheetViews>
  <sheetFormatPr defaultColWidth="9" defaultRowHeight="45" customHeight="1" x14ac:dyDescent="0.2"/>
  <cols>
    <col min="1" max="1" width="6.21875" style="1" customWidth="1"/>
    <col min="2" max="2" width="9.77734375" style="1" customWidth="1"/>
    <col min="3" max="3" width="30" style="1" customWidth="1"/>
    <col min="4" max="4" width="11.21875" style="2" customWidth="1"/>
    <col min="5" max="5" width="5.33203125" style="2" customWidth="1"/>
    <col min="6" max="6" width="32.109375" style="1" customWidth="1"/>
    <col min="7" max="7" width="9.77734375" style="2" customWidth="1"/>
    <col min="8" max="8" width="16.33203125" style="32" customWidth="1"/>
    <col min="9" max="9" width="16.33203125" style="1" customWidth="1"/>
    <col min="10" max="10" width="46.77734375" style="1" customWidth="1"/>
    <col min="11" max="11" width="38.88671875" style="1" customWidth="1"/>
    <col min="12" max="12" width="10.33203125" style="2" customWidth="1"/>
    <col min="13" max="13" width="23.33203125" style="46" customWidth="1"/>
    <col min="14" max="16384" width="9" style="1"/>
  </cols>
  <sheetData>
    <row r="1" spans="1:13" ht="52.5" customHeight="1" x14ac:dyDescent="0.2">
      <c r="A1" s="116" t="s">
        <v>182</v>
      </c>
      <c r="B1" s="117"/>
      <c r="C1" s="117"/>
      <c r="D1" s="117"/>
      <c r="E1" s="117"/>
      <c r="F1" s="117"/>
      <c r="G1" s="117"/>
      <c r="H1" s="117"/>
      <c r="I1" s="117"/>
      <c r="J1" s="117"/>
      <c r="K1" s="117"/>
      <c r="L1" s="117"/>
      <c r="M1" s="118"/>
    </row>
    <row r="2" spans="1:13" ht="57" customHeight="1" x14ac:dyDescent="0.2">
      <c r="A2" s="12"/>
      <c r="B2" s="14" t="s">
        <v>136</v>
      </c>
      <c r="C2" s="15" t="s">
        <v>0</v>
      </c>
      <c r="D2" s="15" t="s">
        <v>135</v>
      </c>
      <c r="E2" s="14" t="s">
        <v>137</v>
      </c>
      <c r="F2" s="14" t="s">
        <v>155</v>
      </c>
      <c r="G2" s="14" t="s">
        <v>139</v>
      </c>
      <c r="H2" s="14" t="s">
        <v>134</v>
      </c>
      <c r="I2" s="15" t="s">
        <v>141</v>
      </c>
      <c r="J2" s="15" t="s">
        <v>132</v>
      </c>
      <c r="K2" s="15" t="s">
        <v>145</v>
      </c>
      <c r="L2" s="15" t="s">
        <v>138</v>
      </c>
      <c r="M2" s="16" t="s">
        <v>133</v>
      </c>
    </row>
    <row r="3" spans="1:13" ht="69.599999999999994" customHeight="1" x14ac:dyDescent="0.2">
      <c r="A3" s="13">
        <v>1</v>
      </c>
      <c r="B3" s="7">
        <f>IFERROR(VLOOKUP(C3,学会NO!$A$2:$B$147,2,FALSE),"")</f>
        <v>202</v>
      </c>
      <c r="C3" s="11" t="s">
        <v>345</v>
      </c>
      <c r="D3" s="7">
        <v>202201</v>
      </c>
      <c r="E3" s="9" t="str">
        <f>RIGHT(D3,2)</f>
        <v>01</v>
      </c>
      <c r="F3" s="35" t="s">
        <v>348</v>
      </c>
      <c r="G3" s="7">
        <v>6</v>
      </c>
      <c r="H3" s="11" t="s">
        <v>187</v>
      </c>
      <c r="I3" s="52" t="s">
        <v>350</v>
      </c>
      <c r="J3" s="35" t="s">
        <v>349</v>
      </c>
      <c r="K3" s="36" t="s">
        <v>351</v>
      </c>
      <c r="L3" s="33">
        <v>0</v>
      </c>
      <c r="M3" s="45" t="s">
        <v>215</v>
      </c>
    </row>
    <row r="4" spans="1:13" ht="47.4" customHeight="1" x14ac:dyDescent="0.2">
      <c r="A4" s="13">
        <v>2</v>
      </c>
      <c r="B4" s="7">
        <f>IFERROR(VLOOKUP(C4,学会NO!$A$2:$B$147,2,FALSE),"")</f>
        <v>202</v>
      </c>
      <c r="C4" s="11" t="s">
        <v>345</v>
      </c>
      <c r="D4" s="7">
        <v>202202</v>
      </c>
      <c r="E4" s="9" t="str">
        <f>RIGHT(D4,2)</f>
        <v>02</v>
      </c>
      <c r="F4" s="35"/>
      <c r="G4" s="7"/>
      <c r="H4" s="11" t="s">
        <v>353</v>
      </c>
      <c r="I4" s="52" t="s">
        <v>354</v>
      </c>
      <c r="J4" s="35" t="s">
        <v>352</v>
      </c>
      <c r="K4" s="36" t="s">
        <v>355</v>
      </c>
      <c r="L4" s="33">
        <v>0</v>
      </c>
      <c r="M4" s="45" t="s">
        <v>215</v>
      </c>
    </row>
    <row r="5" spans="1:13" ht="97.2" customHeight="1" x14ac:dyDescent="0.2">
      <c r="A5" s="13">
        <v>3</v>
      </c>
      <c r="B5" s="7">
        <f>IFERROR(VLOOKUP(C5,学会NO!$A$2:$B$147,2,FALSE),"")</f>
        <v>208</v>
      </c>
      <c r="C5" s="11" t="s">
        <v>718</v>
      </c>
      <c r="D5" s="7">
        <v>208201</v>
      </c>
      <c r="E5" s="9" t="str">
        <f>RIGHT(D5,2)</f>
        <v>01</v>
      </c>
      <c r="F5" s="35" t="s">
        <v>719</v>
      </c>
      <c r="G5" s="7">
        <v>10</v>
      </c>
      <c r="H5" s="11" t="s">
        <v>187</v>
      </c>
      <c r="I5" s="52" t="s">
        <v>721</v>
      </c>
      <c r="J5" s="35" t="s">
        <v>720</v>
      </c>
      <c r="K5" s="36" t="s">
        <v>631</v>
      </c>
      <c r="L5" s="33" t="s">
        <v>722</v>
      </c>
      <c r="M5" s="45" t="s">
        <v>215</v>
      </c>
    </row>
    <row r="6" spans="1:13" ht="117.6" customHeight="1" x14ac:dyDescent="0.2">
      <c r="A6" s="13">
        <v>4</v>
      </c>
      <c r="B6" s="7">
        <f>IFERROR(VLOOKUP(C6,学会NO!$A$2:$B$147,2,FALSE),"")</f>
        <v>208</v>
      </c>
      <c r="C6" s="11" t="s">
        <v>718</v>
      </c>
      <c r="D6" s="7">
        <v>208202</v>
      </c>
      <c r="E6" s="9" t="str">
        <f>RIGHT(D6,2)</f>
        <v>02</v>
      </c>
      <c r="F6" s="35" t="s">
        <v>719</v>
      </c>
      <c r="G6" s="7">
        <v>10</v>
      </c>
      <c r="H6" s="11" t="s">
        <v>187</v>
      </c>
      <c r="I6" s="52" t="s">
        <v>724</v>
      </c>
      <c r="J6" s="35" t="s">
        <v>723</v>
      </c>
      <c r="K6" s="36" t="s">
        <v>614</v>
      </c>
      <c r="L6" s="33"/>
      <c r="M6" s="45"/>
    </row>
    <row r="7" spans="1:13" ht="47.4" customHeight="1" x14ac:dyDescent="0.2">
      <c r="A7" s="13">
        <v>5</v>
      </c>
      <c r="B7" s="7">
        <f>IFERROR(VLOOKUP(C7,学会NO!$A$2:$B$147,2,FALSE),"")</f>
        <v>212</v>
      </c>
      <c r="C7" s="11" t="s">
        <v>551</v>
      </c>
      <c r="D7" s="7">
        <v>212201</v>
      </c>
      <c r="E7" s="9" t="str">
        <f>RIGHT(D7,2)</f>
        <v>01</v>
      </c>
      <c r="F7" s="35" t="s">
        <v>552</v>
      </c>
      <c r="G7" s="7">
        <v>5</v>
      </c>
      <c r="H7" s="11" t="s">
        <v>204</v>
      </c>
      <c r="I7" s="52" t="s">
        <v>553</v>
      </c>
      <c r="J7" s="35" t="s">
        <v>550</v>
      </c>
      <c r="K7" s="36" t="s">
        <v>554</v>
      </c>
      <c r="L7" s="33" t="s">
        <v>555</v>
      </c>
      <c r="M7" s="45" t="s">
        <v>215</v>
      </c>
    </row>
    <row r="8" spans="1:13" ht="47.4" customHeight="1" x14ac:dyDescent="0.2">
      <c r="A8" s="13">
        <v>6</v>
      </c>
      <c r="B8" s="7">
        <f>IFERROR(VLOOKUP(C8,学会NO!$A$2:$B$147,2,FALSE),"")</f>
        <v>212</v>
      </c>
      <c r="C8" s="11" t="s">
        <v>551</v>
      </c>
      <c r="D8" s="7">
        <v>212202</v>
      </c>
      <c r="E8" s="9" t="str">
        <f>RIGHT(D8,2)</f>
        <v>02</v>
      </c>
      <c r="F8" s="35" t="s">
        <v>557</v>
      </c>
      <c r="G8" s="7">
        <v>4</v>
      </c>
      <c r="H8" s="11" t="s">
        <v>187</v>
      </c>
      <c r="I8" s="52" t="s">
        <v>558</v>
      </c>
      <c r="J8" s="35" t="s">
        <v>556</v>
      </c>
      <c r="K8" s="36" t="s">
        <v>559</v>
      </c>
      <c r="L8" s="33" t="s">
        <v>555</v>
      </c>
      <c r="M8" s="45" t="s">
        <v>215</v>
      </c>
    </row>
    <row r="9" spans="1:13" ht="47.4" customHeight="1" x14ac:dyDescent="0.2">
      <c r="A9" s="13">
        <v>7</v>
      </c>
      <c r="B9" s="7">
        <f>IFERROR(VLOOKUP(C9,学会NO!$A$2:$B$147,2,FALSE),"")</f>
        <v>212</v>
      </c>
      <c r="C9" s="11" t="s">
        <v>551</v>
      </c>
      <c r="D9" s="7">
        <v>212203</v>
      </c>
      <c r="E9" s="9" t="str">
        <f>RIGHT(D9,2)</f>
        <v>03</v>
      </c>
      <c r="F9" s="35" t="s">
        <v>561</v>
      </c>
      <c r="G9" s="7">
        <v>2</v>
      </c>
      <c r="H9" s="11" t="s">
        <v>303</v>
      </c>
      <c r="I9" s="52" t="s">
        <v>563</v>
      </c>
      <c r="J9" s="35" t="s">
        <v>560</v>
      </c>
      <c r="K9" s="36" t="s">
        <v>562</v>
      </c>
      <c r="L9" s="33" t="s">
        <v>564</v>
      </c>
      <c r="M9" s="45" t="s">
        <v>215</v>
      </c>
    </row>
    <row r="10" spans="1:13" ht="47.4" customHeight="1" x14ac:dyDescent="0.2">
      <c r="A10" s="13">
        <v>8</v>
      </c>
      <c r="B10" s="7">
        <f>IFERROR(VLOOKUP(C10,学会NO!$A$2:$B$147,2,FALSE),"")</f>
        <v>212</v>
      </c>
      <c r="C10" s="11" t="s">
        <v>551</v>
      </c>
      <c r="D10" s="7">
        <v>212204</v>
      </c>
      <c r="E10" s="9" t="str">
        <f>RIGHT(D10,2)</f>
        <v>04</v>
      </c>
      <c r="F10" s="35" t="s">
        <v>561</v>
      </c>
      <c r="G10" s="7">
        <v>2</v>
      </c>
      <c r="H10" s="11" t="s">
        <v>303</v>
      </c>
      <c r="I10" s="52" t="s">
        <v>566</v>
      </c>
      <c r="J10" s="35" t="s">
        <v>565</v>
      </c>
      <c r="K10" s="36" t="s">
        <v>567</v>
      </c>
      <c r="L10" s="33" t="s">
        <v>568</v>
      </c>
      <c r="M10" s="45" t="s">
        <v>215</v>
      </c>
    </row>
    <row r="11" spans="1:13" ht="47.4" customHeight="1" x14ac:dyDescent="0.2">
      <c r="A11" s="13">
        <v>9</v>
      </c>
      <c r="B11" s="7">
        <f>IFERROR(VLOOKUP(C11,学会NO!$A$2:$B$147,2,FALSE),"")</f>
        <v>212</v>
      </c>
      <c r="C11" s="11" t="s">
        <v>551</v>
      </c>
      <c r="D11" s="7">
        <v>212205</v>
      </c>
      <c r="E11" s="9" t="str">
        <f>RIGHT(D11,2)</f>
        <v>05</v>
      </c>
      <c r="F11" s="35" t="s">
        <v>570</v>
      </c>
      <c r="G11" s="7">
        <v>3</v>
      </c>
      <c r="H11" s="11" t="s">
        <v>303</v>
      </c>
      <c r="I11" s="52" t="s">
        <v>571</v>
      </c>
      <c r="J11" s="35" t="s">
        <v>569</v>
      </c>
      <c r="K11" s="36" t="s">
        <v>572</v>
      </c>
      <c r="L11" s="33" t="s">
        <v>573</v>
      </c>
      <c r="M11" s="45" t="s">
        <v>215</v>
      </c>
    </row>
    <row r="12" spans="1:13" ht="47.4" customHeight="1" x14ac:dyDescent="0.2">
      <c r="A12" s="13">
        <v>10</v>
      </c>
      <c r="B12" s="7">
        <f>IFERROR(VLOOKUP(C12,学会NO!$A$2:$B$147,2,FALSE),"")</f>
        <v>215</v>
      </c>
      <c r="C12" s="11" t="s">
        <v>244</v>
      </c>
      <c r="D12" s="7">
        <v>215201</v>
      </c>
      <c r="E12" s="9" t="str">
        <f>RIGHT(D12,2)</f>
        <v>01</v>
      </c>
      <c r="F12" s="35" t="s">
        <v>245</v>
      </c>
      <c r="G12" s="7">
        <v>1</v>
      </c>
      <c r="H12" s="11" t="s">
        <v>187</v>
      </c>
      <c r="I12" s="52" t="s">
        <v>246</v>
      </c>
      <c r="J12" s="35" t="s">
        <v>247</v>
      </c>
      <c r="K12" s="36" t="s">
        <v>248</v>
      </c>
      <c r="L12" s="33" t="s">
        <v>211</v>
      </c>
      <c r="M12" s="45" t="s">
        <v>197</v>
      </c>
    </row>
    <row r="13" spans="1:13" ht="47.4" customHeight="1" x14ac:dyDescent="0.2">
      <c r="A13" s="13">
        <v>11</v>
      </c>
      <c r="B13" s="7">
        <f>IFERROR(VLOOKUP(C13,学会NO!$A$2:$B$147,2,FALSE),"")</f>
        <v>217</v>
      </c>
      <c r="C13" s="11" t="s">
        <v>185</v>
      </c>
      <c r="D13" s="7">
        <v>217201</v>
      </c>
      <c r="E13" s="9" t="str">
        <f>RIGHT(D13,2)</f>
        <v>01</v>
      </c>
      <c r="F13" s="35" t="s">
        <v>186</v>
      </c>
      <c r="G13" s="7">
        <v>4</v>
      </c>
      <c r="H13" s="11" t="s">
        <v>187</v>
      </c>
      <c r="I13" s="52" t="s">
        <v>188</v>
      </c>
      <c r="J13" s="35" t="s">
        <v>189</v>
      </c>
      <c r="K13" s="36" t="s">
        <v>190</v>
      </c>
      <c r="L13" s="33" t="s">
        <v>191</v>
      </c>
      <c r="M13" s="45" t="s">
        <v>197</v>
      </c>
    </row>
    <row r="14" spans="1:13" ht="47.4" customHeight="1" x14ac:dyDescent="0.2">
      <c r="A14" s="13">
        <v>12</v>
      </c>
      <c r="B14" s="7">
        <f>IFERROR(VLOOKUP(C14,学会NO!$A$2:$B$147,2,FALSE),"")</f>
        <v>219</v>
      </c>
      <c r="C14" s="11" t="s">
        <v>360</v>
      </c>
      <c r="D14" s="7">
        <v>219201</v>
      </c>
      <c r="E14" s="9" t="str">
        <f>RIGHT(D14,2)</f>
        <v>01</v>
      </c>
      <c r="F14" s="35" t="s">
        <v>363</v>
      </c>
      <c r="G14" s="7">
        <v>2</v>
      </c>
      <c r="H14" s="11" t="s">
        <v>187</v>
      </c>
      <c r="I14" s="52" t="s">
        <v>364</v>
      </c>
      <c r="J14" s="35" t="s">
        <v>362</v>
      </c>
      <c r="K14" s="36" t="s">
        <v>365</v>
      </c>
      <c r="L14" s="33" t="s">
        <v>361</v>
      </c>
      <c r="M14" s="45" t="s">
        <v>197</v>
      </c>
    </row>
    <row r="15" spans="1:13" ht="47.4" customHeight="1" x14ac:dyDescent="0.2">
      <c r="A15" s="13">
        <v>13</v>
      </c>
      <c r="B15" s="7">
        <f>IFERROR(VLOOKUP(C15,学会NO!$A$2:$B$147,2,FALSE),"")</f>
        <v>227</v>
      </c>
      <c r="C15" s="11" t="s">
        <v>475</v>
      </c>
      <c r="D15" s="7">
        <v>227201</v>
      </c>
      <c r="E15" s="9" t="str">
        <f>RIGHT(D15,2)</f>
        <v>01</v>
      </c>
      <c r="F15" s="35"/>
      <c r="G15" s="7">
        <v>0</v>
      </c>
      <c r="H15" s="11" t="s">
        <v>187</v>
      </c>
      <c r="I15" s="52" t="s">
        <v>479</v>
      </c>
      <c r="J15" s="107" t="s">
        <v>478</v>
      </c>
      <c r="K15" s="36" t="s">
        <v>480</v>
      </c>
      <c r="L15" s="33" t="s">
        <v>481</v>
      </c>
      <c r="M15" s="45" t="s">
        <v>215</v>
      </c>
    </row>
    <row r="16" spans="1:13" ht="47.4" customHeight="1" x14ac:dyDescent="0.2">
      <c r="A16" s="13">
        <v>14</v>
      </c>
      <c r="B16" s="7">
        <f>IFERROR(VLOOKUP(C16,学会NO!$A$2:$B$147,2,FALSE),"")</f>
        <v>227</v>
      </c>
      <c r="C16" s="11" t="s">
        <v>475</v>
      </c>
      <c r="D16" s="7">
        <v>227202</v>
      </c>
      <c r="E16" s="9" t="str">
        <f>RIGHT(D16,2)</f>
        <v>02</v>
      </c>
      <c r="F16" s="35"/>
      <c r="G16" s="7">
        <v>0</v>
      </c>
      <c r="H16" s="11" t="s">
        <v>187</v>
      </c>
      <c r="I16" s="52" t="s">
        <v>483</v>
      </c>
      <c r="J16" s="35" t="s">
        <v>482</v>
      </c>
      <c r="K16" s="36" t="s">
        <v>480</v>
      </c>
      <c r="L16" s="33" t="s">
        <v>470</v>
      </c>
      <c r="M16" s="45" t="s">
        <v>215</v>
      </c>
    </row>
    <row r="17" spans="1:13" ht="53.4" customHeight="1" x14ac:dyDescent="0.2">
      <c r="A17" s="13">
        <v>15</v>
      </c>
      <c r="B17" s="7">
        <f>IFERROR(VLOOKUP(C17,学会NO!$A$2:$B$147,2,FALSE),"")</f>
        <v>227</v>
      </c>
      <c r="C17" s="11" t="s">
        <v>475</v>
      </c>
      <c r="D17" s="7">
        <v>227203</v>
      </c>
      <c r="E17" s="9" t="str">
        <f>RIGHT(D17,2)</f>
        <v>03</v>
      </c>
      <c r="F17" s="35" t="s">
        <v>485</v>
      </c>
      <c r="G17" s="7">
        <v>1</v>
      </c>
      <c r="H17" s="11" t="s">
        <v>187</v>
      </c>
      <c r="I17" s="52" t="s">
        <v>486</v>
      </c>
      <c r="J17" s="35" t="s">
        <v>484</v>
      </c>
      <c r="K17" s="36" t="s">
        <v>487</v>
      </c>
      <c r="L17" s="33" t="s">
        <v>470</v>
      </c>
      <c r="M17" s="45" t="s">
        <v>215</v>
      </c>
    </row>
    <row r="18" spans="1:13" ht="42.6" customHeight="1" x14ac:dyDescent="0.2">
      <c r="A18" s="13">
        <v>16</v>
      </c>
      <c r="B18" s="7">
        <f>IFERROR(VLOOKUP(C18,学会NO!$A$2:$B$147,2,FALSE),"")</f>
        <v>227</v>
      </c>
      <c r="C18" s="11" t="s">
        <v>475</v>
      </c>
      <c r="D18" s="7">
        <v>227204</v>
      </c>
      <c r="E18" s="9" t="str">
        <f>RIGHT(D18,2)</f>
        <v>04</v>
      </c>
      <c r="F18" s="35"/>
      <c r="G18" s="7">
        <v>0</v>
      </c>
      <c r="H18" s="11" t="s">
        <v>240</v>
      </c>
      <c r="I18" s="52" t="s">
        <v>489</v>
      </c>
      <c r="J18" s="35" t="s">
        <v>488</v>
      </c>
      <c r="K18" s="36" t="s">
        <v>490</v>
      </c>
      <c r="L18" s="33" t="s">
        <v>470</v>
      </c>
      <c r="M18" s="45" t="s">
        <v>215</v>
      </c>
    </row>
    <row r="19" spans="1:13" ht="72.599999999999994" customHeight="1" x14ac:dyDescent="0.2">
      <c r="A19" s="13">
        <v>17</v>
      </c>
      <c r="B19" s="7">
        <f>IFERROR(VLOOKUP(C19,学会NO!$A$2:$B$147,2,FALSE),"")</f>
        <v>227</v>
      </c>
      <c r="C19" s="11" t="s">
        <v>475</v>
      </c>
      <c r="D19" s="7">
        <v>227205</v>
      </c>
      <c r="E19" s="9" t="str">
        <f>RIGHT(D19,2)</f>
        <v>05</v>
      </c>
      <c r="F19" s="35" t="s">
        <v>492</v>
      </c>
      <c r="G19" s="7">
        <v>2</v>
      </c>
      <c r="H19" s="11" t="s">
        <v>187</v>
      </c>
      <c r="I19" s="108" t="s">
        <v>493</v>
      </c>
      <c r="J19" s="35" t="s">
        <v>491</v>
      </c>
      <c r="K19" s="35" t="s">
        <v>494</v>
      </c>
      <c r="L19" s="33">
        <v>0</v>
      </c>
      <c r="M19" s="45" t="s">
        <v>215</v>
      </c>
    </row>
    <row r="20" spans="1:13" ht="47.4" customHeight="1" x14ac:dyDescent="0.2">
      <c r="A20" s="13">
        <v>18</v>
      </c>
      <c r="B20" s="7">
        <f>IFERROR(VLOOKUP(C20,学会NO!$A$2:$B$147,2,FALSE),"")</f>
        <v>227</v>
      </c>
      <c r="C20" s="11" t="s">
        <v>475</v>
      </c>
      <c r="D20" s="7">
        <v>227206</v>
      </c>
      <c r="E20" s="9" t="str">
        <f>RIGHT(D20,2)</f>
        <v>06</v>
      </c>
      <c r="F20" s="35"/>
      <c r="G20" s="7">
        <v>0</v>
      </c>
      <c r="H20" s="11" t="s">
        <v>204</v>
      </c>
      <c r="I20" s="52" t="s">
        <v>496</v>
      </c>
      <c r="J20" s="35" t="s">
        <v>495</v>
      </c>
      <c r="K20" s="36" t="s">
        <v>490</v>
      </c>
      <c r="L20" s="33" t="s">
        <v>497</v>
      </c>
      <c r="M20" s="45" t="s">
        <v>215</v>
      </c>
    </row>
    <row r="21" spans="1:13" ht="90.6" customHeight="1" x14ac:dyDescent="0.2">
      <c r="A21" s="13">
        <v>19</v>
      </c>
      <c r="B21" s="7">
        <f>IFERROR(VLOOKUP(C21,学会NO!$A$2:$B$147,2,FALSE),"")</f>
        <v>229</v>
      </c>
      <c r="C21" s="11" t="s">
        <v>578</v>
      </c>
      <c r="D21" s="7">
        <v>229201</v>
      </c>
      <c r="E21" s="9" t="str">
        <f>RIGHT(D21,2)</f>
        <v>01</v>
      </c>
      <c r="F21" s="35" t="s">
        <v>579</v>
      </c>
      <c r="G21" s="7">
        <v>3</v>
      </c>
      <c r="H21" s="11" t="s">
        <v>187</v>
      </c>
      <c r="I21" s="52" t="s">
        <v>580</v>
      </c>
      <c r="J21" s="35" t="s">
        <v>577</v>
      </c>
      <c r="K21" s="36" t="s">
        <v>581</v>
      </c>
      <c r="L21" s="33">
        <v>0</v>
      </c>
      <c r="M21" s="45" t="s">
        <v>215</v>
      </c>
    </row>
    <row r="22" spans="1:13" ht="47.4" customHeight="1" x14ac:dyDescent="0.2">
      <c r="A22" s="13">
        <v>20</v>
      </c>
      <c r="B22" s="7">
        <f>IFERROR(VLOOKUP(C22,学会NO!$A$2:$B$147,2,FALSE),"")</f>
        <v>230</v>
      </c>
      <c r="C22" s="11" t="s">
        <v>583</v>
      </c>
      <c r="D22" s="7">
        <v>230201</v>
      </c>
      <c r="E22" s="9" t="str">
        <f>RIGHT(D22,2)</f>
        <v>01</v>
      </c>
      <c r="F22" s="35" t="s">
        <v>584</v>
      </c>
      <c r="G22" s="7">
        <v>1</v>
      </c>
      <c r="H22" s="11" t="s">
        <v>204</v>
      </c>
      <c r="I22" s="52" t="s">
        <v>585</v>
      </c>
      <c r="J22" s="35" t="s">
        <v>582</v>
      </c>
      <c r="K22" s="36" t="s">
        <v>554</v>
      </c>
      <c r="L22" s="33">
        <v>0</v>
      </c>
      <c r="M22" s="45" t="s">
        <v>215</v>
      </c>
    </row>
    <row r="23" spans="1:13" ht="47.4" customHeight="1" x14ac:dyDescent="0.2">
      <c r="A23" s="13">
        <v>21</v>
      </c>
      <c r="B23" s="7">
        <f>IFERROR(VLOOKUP(C23,学会NO!$A$2:$B$147,2,FALSE),"")</f>
        <v>232</v>
      </c>
      <c r="C23" s="11" t="s">
        <v>589</v>
      </c>
      <c r="D23" s="7">
        <v>232201</v>
      </c>
      <c r="E23" s="9" t="str">
        <f>RIGHT(D23,2)</f>
        <v>01</v>
      </c>
      <c r="F23" s="35" t="s">
        <v>590</v>
      </c>
      <c r="G23" s="7">
        <v>2</v>
      </c>
      <c r="H23" s="11" t="s">
        <v>204</v>
      </c>
      <c r="I23" s="52" t="s">
        <v>591</v>
      </c>
      <c r="J23" s="35" t="s">
        <v>588</v>
      </c>
      <c r="K23" s="36" t="s">
        <v>567</v>
      </c>
      <c r="L23" s="33" t="s">
        <v>555</v>
      </c>
      <c r="M23" s="45" t="s">
        <v>215</v>
      </c>
    </row>
    <row r="24" spans="1:13" ht="47.4" customHeight="1" x14ac:dyDescent="0.2">
      <c r="A24" s="13">
        <v>22</v>
      </c>
      <c r="B24" s="7">
        <f>IFERROR(VLOOKUP(C24,学会NO!$A$2:$B$147,2,FALSE),"")</f>
        <v>232</v>
      </c>
      <c r="C24" s="11" t="s">
        <v>589</v>
      </c>
      <c r="D24" s="7">
        <v>232202</v>
      </c>
      <c r="E24" s="9" t="str">
        <f>RIGHT(D24,2)</f>
        <v>02</v>
      </c>
      <c r="F24" s="35" t="s">
        <v>593</v>
      </c>
      <c r="G24" s="7">
        <v>3</v>
      </c>
      <c r="H24" s="11" t="s">
        <v>240</v>
      </c>
      <c r="I24" s="52" t="s">
        <v>594</v>
      </c>
      <c r="J24" s="35" t="s">
        <v>592</v>
      </c>
      <c r="K24" s="35" t="s">
        <v>595</v>
      </c>
      <c r="L24" s="33" t="s">
        <v>555</v>
      </c>
      <c r="M24" s="45" t="s">
        <v>215</v>
      </c>
    </row>
    <row r="25" spans="1:13" ht="47.4" customHeight="1" x14ac:dyDescent="0.2">
      <c r="A25" s="13">
        <v>23</v>
      </c>
      <c r="B25" s="7">
        <f>IFERROR(VLOOKUP(C25,学会NO!$A$2:$B$147,2,FALSE),"")</f>
        <v>232</v>
      </c>
      <c r="C25" s="11" t="s">
        <v>589</v>
      </c>
      <c r="D25" s="7">
        <v>232203</v>
      </c>
      <c r="E25" s="9" t="str">
        <f>RIGHT(D25,2)</f>
        <v>03</v>
      </c>
      <c r="F25" s="35" t="s">
        <v>597</v>
      </c>
      <c r="G25" s="7">
        <v>3</v>
      </c>
      <c r="H25" s="11" t="s">
        <v>240</v>
      </c>
      <c r="I25" s="52" t="s">
        <v>598</v>
      </c>
      <c r="J25" s="35" t="s">
        <v>596</v>
      </c>
      <c r="K25" s="36" t="s">
        <v>567</v>
      </c>
      <c r="L25" s="33" t="s">
        <v>564</v>
      </c>
      <c r="M25" s="45" t="s">
        <v>215</v>
      </c>
    </row>
    <row r="26" spans="1:13" ht="47.4" customHeight="1" x14ac:dyDescent="0.2">
      <c r="A26" s="13">
        <v>24</v>
      </c>
      <c r="B26" s="7">
        <f>IFERROR(VLOOKUP(C26,学会NO!$A$2:$B$147,2,FALSE),"")</f>
        <v>232</v>
      </c>
      <c r="C26" s="11" t="s">
        <v>589</v>
      </c>
      <c r="D26" s="7">
        <v>232204</v>
      </c>
      <c r="E26" s="9" t="str">
        <f>RIGHT(D26,2)</f>
        <v>04</v>
      </c>
      <c r="F26" s="35" t="s">
        <v>600</v>
      </c>
      <c r="G26" s="7">
        <v>4</v>
      </c>
      <c r="H26" s="11" t="s">
        <v>240</v>
      </c>
      <c r="I26" s="52" t="s">
        <v>601</v>
      </c>
      <c r="J26" s="35" t="s">
        <v>599</v>
      </c>
      <c r="K26" s="35" t="s">
        <v>602</v>
      </c>
      <c r="L26" s="33" t="s">
        <v>555</v>
      </c>
      <c r="M26" s="45" t="s">
        <v>215</v>
      </c>
    </row>
    <row r="27" spans="1:13" ht="47.4" customHeight="1" x14ac:dyDescent="0.2">
      <c r="A27" s="13">
        <v>25</v>
      </c>
      <c r="B27" s="7">
        <f>IFERROR(VLOOKUP(C27,学会NO!$A$2:$B$147,2,FALSE),"")</f>
        <v>232</v>
      </c>
      <c r="C27" s="11" t="s">
        <v>589</v>
      </c>
      <c r="D27" s="7">
        <v>232205</v>
      </c>
      <c r="E27" s="9" t="str">
        <f>RIGHT(D27,2)</f>
        <v>05</v>
      </c>
      <c r="F27" s="35" t="s">
        <v>604</v>
      </c>
      <c r="G27" s="7">
        <v>3</v>
      </c>
      <c r="H27" s="11" t="s">
        <v>501</v>
      </c>
      <c r="I27" s="52" t="s">
        <v>605</v>
      </c>
      <c r="J27" s="35" t="s">
        <v>603</v>
      </c>
      <c r="K27" s="36" t="s">
        <v>567</v>
      </c>
      <c r="L27" s="33" t="s">
        <v>606</v>
      </c>
      <c r="M27" s="45" t="s">
        <v>215</v>
      </c>
    </row>
    <row r="28" spans="1:13" ht="47.4" customHeight="1" x14ac:dyDescent="0.2">
      <c r="A28" s="13">
        <v>26</v>
      </c>
      <c r="B28" s="7">
        <f>IFERROR(VLOOKUP(C28,学会NO!$A$2:$B$147,2,FALSE),"")</f>
        <v>233</v>
      </c>
      <c r="C28" s="11" t="s">
        <v>499</v>
      </c>
      <c r="D28" s="7">
        <v>233201</v>
      </c>
      <c r="E28" s="9" t="str">
        <f>RIGHT(D28,2)</f>
        <v>01</v>
      </c>
      <c r="F28" s="35" t="s">
        <v>500</v>
      </c>
      <c r="G28" s="7">
        <v>4</v>
      </c>
      <c r="H28" s="11" t="s">
        <v>501</v>
      </c>
      <c r="I28" s="52" t="s">
        <v>502</v>
      </c>
      <c r="J28" s="35" t="s">
        <v>498</v>
      </c>
      <c r="K28" s="35" t="s">
        <v>503</v>
      </c>
      <c r="L28" s="33" t="s">
        <v>470</v>
      </c>
      <c r="M28" s="45" t="s">
        <v>197</v>
      </c>
    </row>
    <row r="29" spans="1:13" ht="45" customHeight="1" x14ac:dyDescent="0.2">
      <c r="A29" s="13">
        <v>27</v>
      </c>
      <c r="B29" s="7">
        <f>IFERROR(VLOOKUP(C29,学会NO!$A$2:$B$147,2,FALSE),"")</f>
        <v>257</v>
      </c>
      <c r="C29" s="11" t="s">
        <v>198</v>
      </c>
      <c r="D29" s="7">
        <v>257201</v>
      </c>
      <c r="E29" s="9" t="str">
        <f>RIGHT(D29,2)</f>
        <v>01</v>
      </c>
      <c r="F29" s="35"/>
      <c r="G29" s="7">
        <v>0</v>
      </c>
      <c r="H29" s="11" t="s">
        <v>187</v>
      </c>
      <c r="I29" s="52" t="s">
        <v>201</v>
      </c>
      <c r="J29" s="35" t="s">
        <v>200</v>
      </c>
      <c r="K29" s="36" t="s">
        <v>202</v>
      </c>
      <c r="L29" s="33" t="s">
        <v>199</v>
      </c>
      <c r="M29" s="45" t="s">
        <v>197</v>
      </c>
    </row>
    <row r="30" spans="1:13" ht="47.4" customHeight="1" x14ac:dyDescent="0.2">
      <c r="A30" s="13">
        <v>28</v>
      </c>
      <c r="B30" s="7">
        <f>IFERROR(VLOOKUP(C30,学会NO!$A$2:$B$147,2,FALSE),"")</f>
        <v>259</v>
      </c>
      <c r="C30" s="11" t="s">
        <v>629</v>
      </c>
      <c r="D30" s="7">
        <v>259201</v>
      </c>
      <c r="E30" s="9" t="str">
        <f>RIGHT(D30,2)</f>
        <v>01</v>
      </c>
      <c r="F30" s="35"/>
      <c r="G30" s="7">
        <v>0</v>
      </c>
      <c r="H30" s="11" t="s">
        <v>240</v>
      </c>
      <c r="I30" s="52" t="s">
        <v>630</v>
      </c>
      <c r="J30" s="35" t="s">
        <v>628</v>
      </c>
      <c r="K30" s="36" t="s">
        <v>631</v>
      </c>
      <c r="L30" s="33" t="s">
        <v>632</v>
      </c>
      <c r="M30" s="45" t="s">
        <v>215</v>
      </c>
    </row>
    <row r="31" spans="1:13" ht="47.4" customHeight="1" x14ac:dyDescent="0.2">
      <c r="A31" s="13">
        <v>29</v>
      </c>
      <c r="B31" s="7">
        <f>IFERROR(VLOOKUP(C31,学会NO!$A$2:$B$147,2,FALSE),"")</f>
        <v>262</v>
      </c>
      <c r="C31" s="11" t="s">
        <v>228</v>
      </c>
      <c r="D31" s="7">
        <v>262201</v>
      </c>
      <c r="E31" s="9" t="str">
        <f>RIGHT(D31,2)</f>
        <v>01</v>
      </c>
      <c r="F31" s="35" t="s">
        <v>227</v>
      </c>
      <c r="G31" s="7">
        <v>2</v>
      </c>
      <c r="H31" s="11" t="s">
        <v>187</v>
      </c>
      <c r="I31" s="52" t="s">
        <v>230</v>
      </c>
      <c r="J31" s="35" t="s">
        <v>226</v>
      </c>
      <c r="K31" s="36" t="s">
        <v>229</v>
      </c>
      <c r="L31" s="33" t="s">
        <v>225</v>
      </c>
      <c r="M31" s="45" t="s">
        <v>197</v>
      </c>
    </row>
    <row r="32" spans="1:13" ht="47.4" customHeight="1" x14ac:dyDescent="0.2">
      <c r="A32" s="13">
        <v>30</v>
      </c>
      <c r="B32" s="7">
        <f>IFERROR(VLOOKUP(C32,学会NO!$A$2:$B$147,2,FALSE),"")</f>
        <v>262</v>
      </c>
      <c r="C32" s="11" t="s">
        <v>228</v>
      </c>
      <c r="D32" s="7">
        <v>262202</v>
      </c>
      <c r="E32" s="9" t="str">
        <f>RIGHT(D32,2)</f>
        <v>02</v>
      </c>
      <c r="F32" s="35" t="s">
        <v>389</v>
      </c>
      <c r="G32" s="7">
        <v>2</v>
      </c>
      <c r="H32" s="11" t="s">
        <v>232</v>
      </c>
      <c r="I32" s="52" t="s">
        <v>233</v>
      </c>
      <c r="J32" s="35" t="s">
        <v>231</v>
      </c>
      <c r="K32" s="35" t="s">
        <v>234</v>
      </c>
      <c r="L32" s="33" t="s">
        <v>211</v>
      </c>
      <c r="M32" s="45" t="s">
        <v>197</v>
      </c>
    </row>
    <row r="33" spans="1:13" ht="47.4" customHeight="1" x14ac:dyDescent="0.2">
      <c r="A33" s="13">
        <v>31</v>
      </c>
      <c r="B33" s="7">
        <f>IFERROR(VLOOKUP(C33,学会NO!$A$2:$B$147,2,FALSE),"")</f>
        <v>262</v>
      </c>
      <c r="C33" s="11" t="s">
        <v>228</v>
      </c>
      <c r="D33" s="7">
        <v>262203</v>
      </c>
      <c r="E33" s="9" t="str">
        <f>RIGHT(D33,2)</f>
        <v>03</v>
      </c>
      <c r="F33" s="35" t="s">
        <v>389</v>
      </c>
      <c r="G33" s="7">
        <v>2</v>
      </c>
      <c r="H33" s="11" t="s">
        <v>237</v>
      </c>
      <c r="I33" s="52" t="s">
        <v>236</v>
      </c>
      <c r="J33" s="35" t="s">
        <v>235</v>
      </c>
      <c r="K33" s="36" t="s">
        <v>229</v>
      </c>
      <c r="L33" s="33">
        <v>0</v>
      </c>
      <c r="M33" s="45" t="s">
        <v>197</v>
      </c>
    </row>
    <row r="34" spans="1:13" ht="42.6" customHeight="1" x14ac:dyDescent="0.2">
      <c r="A34" s="13">
        <v>32</v>
      </c>
      <c r="B34" s="7">
        <f>IFERROR(VLOOKUP(C34,学会NO!$A$2:$B$147,2,FALSE),"")</f>
        <v>265</v>
      </c>
      <c r="C34" s="11" t="s">
        <v>278</v>
      </c>
      <c r="D34" s="7">
        <v>265201</v>
      </c>
      <c r="E34" s="9" t="str">
        <f>RIGHT(D34,2)</f>
        <v>01</v>
      </c>
      <c r="F34" s="35" t="s">
        <v>279</v>
      </c>
      <c r="G34" s="7">
        <v>1</v>
      </c>
      <c r="H34" s="11" t="s">
        <v>232</v>
      </c>
      <c r="I34" s="52" t="s">
        <v>280</v>
      </c>
      <c r="J34" s="35" t="s">
        <v>281</v>
      </c>
      <c r="K34" s="36"/>
      <c r="L34" s="33">
        <v>0</v>
      </c>
      <c r="M34" s="45" t="s">
        <v>215</v>
      </c>
    </row>
    <row r="35" spans="1:13" ht="47.4" customHeight="1" x14ac:dyDescent="0.2">
      <c r="A35" s="13">
        <v>33</v>
      </c>
      <c r="B35" s="7">
        <f>IFERROR(VLOOKUP(C35,学会NO!$A$2:$B$147,2,FALSE),"")</f>
        <v>265</v>
      </c>
      <c r="C35" s="11" t="s">
        <v>278</v>
      </c>
      <c r="D35" s="7">
        <v>265202</v>
      </c>
      <c r="E35" s="9" t="str">
        <f>RIGHT(D35,2)</f>
        <v>02</v>
      </c>
      <c r="F35" s="35" t="s">
        <v>282</v>
      </c>
      <c r="G35" s="7">
        <v>2</v>
      </c>
      <c r="H35" s="11" t="s">
        <v>193</v>
      </c>
      <c r="I35" s="52" t="s">
        <v>283</v>
      </c>
      <c r="J35" s="35" t="s">
        <v>284</v>
      </c>
      <c r="K35" s="36" t="s">
        <v>285</v>
      </c>
      <c r="L35" s="33">
        <v>0</v>
      </c>
      <c r="M35" s="45" t="s">
        <v>197</v>
      </c>
    </row>
    <row r="36" spans="1:13" ht="62.4" customHeight="1" x14ac:dyDescent="0.2">
      <c r="A36" s="13">
        <v>34</v>
      </c>
      <c r="B36" s="7">
        <f>IFERROR(VLOOKUP(C36,学会NO!$A$2:$B$147,2,FALSE),"")</f>
        <v>271</v>
      </c>
      <c r="C36" s="11" t="s">
        <v>301</v>
      </c>
      <c r="D36" s="7">
        <v>271201</v>
      </c>
      <c r="E36" s="9" t="str">
        <f>RIGHT(D36,2)</f>
        <v>01</v>
      </c>
      <c r="F36" s="35" t="s">
        <v>302</v>
      </c>
      <c r="G36" s="7">
        <v>5</v>
      </c>
      <c r="H36" s="11" t="s">
        <v>303</v>
      </c>
      <c r="I36" s="52" t="s">
        <v>391</v>
      </c>
      <c r="J36" s="35" t="s">
        <v>304</v>
      </c>
      <c r="K36" s="36" t="s">
        <v>390</v>
      </c>
      <c r="L36" s="33">
        <v>0</v>
      </c>
      <c r="M36" s="45" t="s">
        <v>197</v>
      </c>
    </row>
    <row r="37" spans="1:13" ht="47.4" customHeight="1" x14ac:dyDescent="0.2">
      <c r="A37" s="13">
        <v>35</v>
      </c>
      <c r="B37" s="7">
        <f>IFERROR(VLOOKUP(C37,学会NO!$A$2:$B$147,2,FALSE),"")</f>
        <v>275</v>
      </c>
      <c r="C37" s="11" t="s">
        <v>439</v>
      </c>
      <c r="D37" s="7">
        <v>275201</v>
      </c>
      <c r="E37" s="9" t="str">
        <f>RIGHT(D37,2)</f>
        <v>01</v>
      </c>
      <c r="F37" s="35" t="s">
        <v>440</v>
      </c>
      <c r="G37" s="7">
        <v>1</v>
      </c>
      <c r="H37" s="11" t="s">
        <v>353</v>
      </c>
      <c r="I37" s="52" t="s">
        <v>453</v>
      </c>
      <c r="J37" s="35" t="s">
        <v>452</v>
      </c>
      <c r="K37" s="36" t="s">
        <v>442</v>
      </c>
      <c r="L37" s="33" t="s">
        <v>445</v>
      </c>
      <c r="M37" s="45" t="s">
        <v>215</v>
      </c>
    </row>
    <row r="38" spans="1:13" ht="47.4" customHeight="1" x14ac:dyDescent="0.2">
      <c r="A38" s="13">
        <v>36</v>
      </c>
      <c r="B38" s="7">
        <f>IFERROR(VLOOKUP(C38,学会NO!$A$2:$B$147,2,FALSE),"")</f>
        <v>275</v>
      </c>
      <c r="C38" s="11" t="s">
        <v>439</v>
      </c>
      <c r="D38" s="7">
        <v>275202</v>
      </c>
      <c r="E38" s="9" t="str">
        <f>RIGHT(D38,2)</f>
        <v>02</v>
      </c>
      <c r="F38" s="35" t="s">
        <v>440</v>
      </c>
      <c r="G38" s="7">
        <v>1</v>
      </c>
      <c r="H38" s="11" t="s">
        <v>353</v>
      </c>
      <c r="I38" s="52" t="s">
        <v>456</v>
      </c>
      <c r="J38" s="35" t="s">
        <v>455</v>
      </c>
      <c r="K38" s="36" t="s">
        <v>457</v>
      </c>
      <c r="L38" s="33" t="s">
        <v>454</v>
      </c>
      <c r="M38" s="45" t="s">
        <v>215</v>
      </c>
    </row>
    <row r="39" spans="1:13" ht="47.4" customHeight="1" x14ac:dyDescent="0.2">
      <c r="A39" s="13">
        <v>37</v>
      </c>
      <c r="B39" s="7">
        <f>IFERROR(VLOOKUP(C39,学会NO!$A$2:$B$147,2,FALSE),"")</f>
        <v>277</v>
      </c>
      <c r="C39" s="11" t="s">
        <v>309</v>
      </c>
      <c r="D39" s="7">
        <v>277201</v>
      </c>
      <c r="E39" s="9" t="str">
        <f>RIGHT(D39,2)</f>
        <v>01</v>
      </c>
      <c r="F39" s="35" t="s">
        <v>312</v>
      </c>
      <c r="G39" s="7">
        <v>1</v>
      </c>
      <c r="H39" s="11" t="s">
        <v>204</v>
      </c>
      <c r="I39" s="52" t="s">
        <v>313</v>
      </c>
      <c r="J39" s="35" t="s">
        <v>311</v>
      </c>
      <c r="K39" s="36" t="s">
        <v>314</v>
      </c>
      <c r="L39" s="33" t="s">
        <v>310</v>
      </c>
      <c r="M39" s="45" t="s">
        <v>197</v>
      </c>
    </row>
    <row r="40" spans="1:13" ht="47.4" customHeight="1" x14ac:dyDescent="0.2">
      <c r="A40" s="13">
        <v>38</v>
      </c>
      <c r="B40" s="7">
        <f>IFERROR(VLOOKUP(C40,学会NO!$A$2:$B$147,2,FALSE),"")</f>
        <v>277</v>
      </c>
      <c r="C40" s="11" t="s">
        <v>309</v>
      </c>
      <c r="D40" s="7">
        <v>277202</v>
      </c>
      <c r="E40" s="9" t="str">
        <f>RIGHT(D40,2)</f>
        <v>02</v>
      </c>
      <c r="F40" s="35" t="s">
        <v>316</v>
      </c>
      <c r="G40" s="7">
        <v>2</v>
      </c>
      <c r="H40" s="11" t="s">
        <v>187</v>
      </c>
      <c r="I40" s="52" t="s">
        <v>317</v>
      </c>
      <c r="J40" s="35" t="s">
        <v>315</v>
      </c>
      <c r="K40" s="35" t="s">
        <v>318</v>
      </c>
      <c r="L40" s="33">
        <v>0</v>
      </c>
      <c r="M40" s="45" t="s">
        <v>197</v>
      </c>
    </row>
    <row r="41" spans="1:13" ht="47.4" customHeight="1" x14ac:dyDescent="0.2">
      <c r="A41" s="13">
        <v>39</v>
      </c>
      <c r="B41" s="7">
        <f>IFERROR(VLOOKUP(C41,学会NO!$A$2:$B$147,2,FALSE),"")</f>
        <v>289</v>
      </c>
      <c r="C41" s="11" t="s">
        <v>505</v>
      </c>
      <c r="D41" s="7">
        <v>289201</v>
      </c>
      <c r="E41" s="9" t="str">
        <f>RIGHT(D41,2)</f>
        <v>01</v>
      </c>
      <c r="F41" s="35" t="s">
        <v>506</v>
      </c>
      <c r="G41" s="7">
        <v>1</v>
      </c>
      <c r="H41" s="11" t="s">
        <v>187</v>
      </c>
      <c r="I41" s="52" t="s">
        <v>507</v>
      </c>
      <c r="J41" s="35" t="s">
        <v>504</v>
      </c>
      <c r="K41" s="36" t="s">
        <v>490</v>
      </c>
      <c r="L41" s="33" t="s">
        <v>340</v>
      </c>
      <c r="M41" s="45" t="s">
        <v>215</v>
      </c>
    </row>
    <row r="42" spans="1:13" ht="47.4" customHeight="1" x14ac:dyDescent="0.2">
      <c r="A42" s="13">
        <v>40</v>
      </c>
      <c r="B42" s="7">
        <f>IFERROR(VLOOKUP(C42,学会NO!$A$2:$B$147,2,FALSE),"")</f>
        <v>289</v>
      </c>
      <c r="C42" s="11" t="s">
        <v>505</v>
      </c>
      <c r="D42" s="7">
        <v>289202</v>
      </c>
      <c r="E42" s="9" t="str">
        <f>RIGHT(D42,2)</f>
        <v>02</v>
      </c>
      <c r="F42" s="35" t="s">
        <v>509</v>
      </c>
      <c r="G42" s="7">
        <v>2</v>
      </c>
      <c r="H42" s="11" t="s">
        <v>187</v>
      </c>
      <c r="I42" s="52" t="s">
        <v>510</v>
      </c>
      <c r="J42" s="35" t="s">
        <v>508</v>
      </c>
      <c r="K42" s="36" t="s">
        <v>487</v>
      </c>
      <c r="L42" s="33" t="s">
        <v>497</v>
      </c>
      <c r="M42" s="45" t="s">
        <v>215</v>
      </c>
    </row>
    <row r="43" spans="1:13" ht="47.4" customHeight="1" x14ac:dyDescent="0.2">
      <c r="A43" s="13">
        <v>41</v>
      </c>
      <c r="B43" s="7">
        <f>IFERROR(VLOOKUP(C43,学会NO!$A$2:$B$147,2,FALSE),"")</f>
        <v>289</v>
      </c>
      <c r="C43" s="11" t="s">
        <v>505</v>
      </c>
      <c r="D43" s="7">
        <v>289203</v>
      </c>
      <c r="E43" s="9" t="str">
        <f>RIGHT(D43,2)</f>
        <v>03</v>
      </c>
      <c r="F43" s="35" t="s">
        <v>506</v>
      </c>
      <c r="G43" s="7">
        <v>1</v>
      </c>
      <c r="H43" s="11"/>
      <c r="I43" s="52"/>
      <c r="J43" s="35" t="s">
        <v>511</v>
      </c>
      <c r="K43" s="36"/>
      <c r="L43" s="33" t="s">
        <v>512</v>
      </c>
      <c r="M43" s="45" t="s">
        <v>215</v>
      </c>
    </row>
    <row r="44" spans="1:13" ht="47.4" customHeight="1" x14ac:dyDescent="0.2">
      <c r="A44" s="13">
        <v>42</v>
      </c>
      <c r="B44" s="7">
        <f>IFERROR(VLOOKUP(C44,学会NO!$A$2:$B$147,2,FALSE),"")</f>
        <v>289</v>
      </c>
      <c r="C44" s="11" t="s">
        <v>505</v>
      </c>
      <c r="D44" s="7">
        <v>289204</v>
      </c>
      <c r="E44" s="9" t="str">
        <f>RIGHT(D44,2)</f>
        <v>04</v>
      </c>
      <c r="F44" s="35" t="s">
        <v>506</v>
      </c>
      <c r="G44" s="7">
        <v>1</v>
      </c>
      <c r="H44" s="11" t="s">
        <v>237</v>
      </c>
      <c r="I44" s="52" t="s">
        <v>514</v>
      </c>
      <c r="J44" s="35" t="s">
        <v>513</v>
      </c>
      <c r="K44" s="36" t="s">
        <v>487</v>
      </c>
      <c r="L44" s="33" t="s">
        <v>497</v>
      </c>
      <c r="M44" s="45" t="s">
        <v>215</v>
      </c>
    </row>
    <row r="45" spans="1:13" ht="47.4" customHeight="1" x14ac:dyDescent="0.2">
      <c r="A45" s="13">
        <v>43</v>
      </c>
      <c r="B45" s="7">
        <f>IFERROR(VLOOKUP(C45,学会NO!$A$2:$B$147,2,FALSE),"")</f>
        <v>298</v>
      </c>
      <c r="C45" s="11" t="s">
        <v>518</v>
      </c>
      <c r="D45" s="7">
        <v>298201</v>
      </c>
      <c r="E45" s="9" t="str">
        <f>RIGHT(D45,2)</f>
        <v>01</v>
      </c>
      <c r="F45" s="35" t="s">
        <v>519</v>
      </c>
      <c r="G45" s="7">
        <v>3</v>
      </c>
      <c r="H45" s="11" t="s">
        <v>232</v>
      </c>
      <c r="I45" s="52" t="s">
        <v>520</v>
      </c>
      <c r="J45" s="35" t="s">
        <v>517</v>
      </c>
      <c r="K45" s="36" t="s">
        <v>521</v>
      </c>
      <c r="L45" s="33" t="s">
        <v>522</v>
      </c>
      <c r="M45" s="45" t="s">
        <v>215</v>
      </c>
    </row>
    <row r="46" spans="1:13" ht="47.4" customHeight="1" x14ac:dyDescent="0.2">
      <c r="A46" s="13">
        <v>44</v>
      </c>
      <c r="B46" s="7">
        <f>IFERROR(VLOOKUP(C46,学会NO!$A$2:$B$147,2,FALSE),"")</f>
        <v>298</v>
      </c>
      <c r="C46" s="11" t="s">
        <v>518</v>
      </c>
      <c r="D46" s="7">
        <v>298202</v>
      </c>
      <c r="E46" s="9" t="str">
        <f>RIGHT(D46,2)</f>
        <v>02</v>
      </c>
      <c r="F46" s="35" t="s">
        <v>524</v>
      </c>
      <c r="G46" s="7">
        <v>3</v>
      </c>
      <c r="H46" s="11" t="s">
        <v>237</v>
      </c>
      <c r="I46" s="52" t="s">
        <v>525</v>
      </c>
      <c r="J46" s="35" t="s">
        <v>523</v>
      </c>
      <c r="K46" s="36" t="s">
        <v>526</v>
      </c>
      <c r="L46" s="33" t="s">
        <v>527</v>
      </c>
      <c r="M46" s="45" t="s">
        <v>215</v>
      </c>
    </row>
    <row r="47" spans="1:13" ht="50.4" customHeight="1" x14ac:dyDescent="0.2">
      <c r="A47" s="13">
        <v>45</v>
      </c>
      <c r="B47" s="7">
        <f>IFERROR(VLOOKUP(C47,学会NO!$A$2:$B$147,2,FALSE),"")</f>
        <v>298</v>
      </c>
      <c r="C47" s="11" t="s">
        <v>518</v>
      </c>
      <c r="D47" s="7">
        <v>298203</v>
      </c>
      <c r="E47" s="9" t="str">
        <f>RIGHT(D47,2)</f>
        <v>03</v>
      </c>
      <c r="F47" s="35" t="s">
        <v>529</v>
      </c>
      <c r="G47" s="7">
        <v>2</v>
      </c>
      <c r="H47" s="11" t="s">
        <v>204</v>
      </c>
      <c r="I47" s="52" t="s">
        <v>530</v>
      </c>
      <c r="J47" s="35" t="s">
        <v>528</v>
      </c>
      <c r="K47" s="36" t="s">
        <v>521</v>
      </c>
      <c r="L47" s="33" t="s">
        <v>531</v>
      </c>
      <c r="M47" s="45" t="s">
        <v>215</v>
      </c>
    </row>
    <row r="48" spans="1:13" ht="47.4" customHeight="1" x14ac:dyDescent="0.2">
      <c r="A48" s="13">
        <v>46</v>
      </c>
      <c r="B48" s="7">
        <f>IFERROR(VLOOKUP(C48,学会NO!$A$2:$B$147,2,FALSE),"")</f>
        <v>298</v>
      </c>
      <c r="C48" s="11" t="s">
        <v>518</v>
      </c>
      <c r="D48" s="7">
        <v>298204</v>
      </c>
      <c r="E48" s="9" t="str">
        <f>RIGHT(D48,2)</f>
        <v>04</v>
      </c>
      <c r="F48" s="35" t="s">
        <v>533</v>
      </c>
      <c r="G48" s="7">
        <v>3</v>
      </c>
      <c r="H48" s="11" t="s">
        <v>232</v>
      </c>
      <c r="I48" s="52" t="s">
        <v>534</v>
      </c>
      <c r="J48" s="35" t="s">
        <v>532</v>
      </c>
      <c r="K48" s="36" t="s">
        <v>526</v>
      </c>
      <c r="L48" s="33" t="s">
        <v>527</v>
      </c>
      <c r="M48" s="45" t="s">
        <v>215</v>
      </c>
    </row>
    <row r="49" spans="1:13" ht="47.4" customHeight="1" x14ac:dyDescent="0.2">
      <c r="A49" s="13">
        <v>47</v>
      </c>
      <c r="B49" s="7">
        <f>IFERROR(VLOOKUP(C49,学会NO!$A$2:$B$147,2,FALSE),"")</f>
        <v>298</v>
      </c>
      <c r="C49" s="11" t="s">
        <v>518</v>
      </c>
      <c r="D49" s="7">
        <v>298205</v>
      </c>
      <c r="E49" s="9" t="str">
        <f>RIGHT(D49,2)</f>
        <v>05</v>
      </c>
      <c r="F49" s="35" t="s">
        <v>536</v>
      </c>
      <c r="G49" s="7">
        <v>3</v>
      </c>
      <c r="H49" s="11" t="s">
        <v>303</v>
      </c>
      <c r="I49" s="52" t="s">
        <v>537</v>
      </c>
      <c r="J49" s="35" t="s">
        <v>535</v>
      </c>
      <c r="K49" s="35" t="s">
        <v>538</v>
      </c>
      <c r="L49" s="33" t="s">
        <v>527</v>
      </c>
      <c r="M49" s="45" t="s">
        <v>215</v>
      </c>
    </row>
    <row r="50" spans="1:13" ht="47.4" customHeight="1" x14ac:dyDescent="0.2">
      <c r="A50" s="13">
        <v>48</v>
      </c>
      <c r="B50" s="7">
        <f>IFERROR(VLOOKUP(C50,学会NO!$A$2:$B$147,2,FALSE),"")</f>
        <v>298</v>
      </c>
      <c r="C50" s="11" t="s">
        <v>518</v>
      </c>
      <c r="D50" s="7">
        <v>298206</v>
      </c>
      <c r="E50" s="9" t="str">
        <f>RIGHT(D50,2)</f>
        <v>06</v>
      </c>
      <c r="F50" s="35" t="s">
        <v>524</v>
      </c>
      <c r="G50" s="7">
        <v>3</v>
      </c>
      <c r="H50" s="11" t="s">
        <v>237</v>
      </c>
      <c r="I50" s="52" t="s">
        <v>540</v>
      </c>
      <c r="J50" s="35" t="s">
        <v>539</v>
      </c>
      <c r="K50" s="36" t="s">
        <v>526</v>
      </c>
      <c r="L50" s="33" t="s">
        <v>541</v>
      </c>
      <c r="M50" s="45" t="s">
        <v>215</v>
      </c>
    </row>
    <row r="51" spans="1:13" ht="47.4" customHeight="1" x14ac:dyDescent="0.2">
      <c r="A51" s="13">
        <v>49</v>
      </c>
      <c r="B51" s="7">
        <f>IFERROR(VLOOKUP(C51,学会NO!$A$2:$B$147,2,FALSE),"")</f>
        <v>707</v>
      </c>
      <c r="C51" s="11" t="s">
        <v>192</v>
      </c>
      <c r="D51" s="7">
        <v>707201</v>
      </c>
      <c r="E51" s="9" t="str">
        <f>RIGHT(D51,2)</f>
        <v>01</v>
      </c>
      <c r="F51" s="35"/>
      <c r="G51" s="7">
        <v>0</v>
      </c>
      <c r="H51" s="11" t="s">
        <v>193</v>
      </c>
      <c r="I51" s="52" t="s">
        <v>194</v>
      </c>
      <c r="J51" s="35" t="s">
        <v>195</v>
      </c>
      <c r="K51" s="36" t="s">
        <v>196</v>
      </c>
      <c r="L51" s="33">
        <v>0</v>
      </c>
      <c r="M51" s="45" t="s">
        <v>197</v>
      </c>
    </row>
    <row r="52" spans="1:13" ht="47.4" customHeight="1" x14ac:dyDescent="0.2">
      <c r="A52" s="13">
        <v>50</v>
      </c>
      <c r="B52" s="7">
        <f>IFERROR(VLOOKUP(C52,学会NO!$A$2:$B$147,2,FALSE),"")</f>
        <v>714</v>
      </c>
      <c r="C52" s="11" t="s">
        <v>258</v>
      </c>
      <c r="D52" s="7">
        <v>714201</v>
      </c>
      <c r="E52" s="9" t="str">
        <f>RIGHT(D52,2)</f>
        <v>01</v>
      </c>
      <c r="F52" s="35" t="s">
        <v>259</v>
      </c>
      <c r="G52" s="7">
        <v>1</v>
      </c>
      <c r="H52" s="11" t="s">
        <v>260</v>
      </c>
      <c r="I52" s="52" t="s">
        <v>261</v>
      </c>
      <c r="J52" s="35" t="s">
        <v>262</v>
      </c>
      <c r="K52" s="35" t="s">
        <v>263</v>
      </c>
      <c r="L52" s="33" t="s">
        <v>211</v>
      </c>
      <c r="M52" s="45" t="s">
        <v>197</v>
      </c>
    </row>
    <row r="53" spans="1:13" ht="47.4" customHeight="1" x14ac:dyDescent="0.2">
      <c r="A53" s="13">
        <v>51</v>
      </c>
      <c r="B53" s="7">
        <f>IFERROR(VLOOKUP(C53,学会NO!$A$2:$B$147,2,FALSE),"")</f>
        <v>716</v>
      </c>
      <c r="C53" s="11" t="s">
        <v>652</v>
      </c>
      <c r="D53" s="7">
        <v>716201</v>
      </c>
      <c r="E53" s="9" t="str">
        <f>RIGHT(D53,2)</f>
        <v>01</v>
      </c>
      <c r="F53" s="35" t="s">
        <v>653</v>
      </c>
      <c r="G53" s="7">
        <v>2</v>
      </c>
      <c r="H53" s="11" t="s">
        <v>187</v>
      </c>
      <c r="I53" s="52" t="s">
        <v>654</v>
      </c>
      <c r="J53" s="35" t="s">
        <v>651</v>
      </c>
      <c r="K53" s="36" t="s">
        <v>655</v>
      </c>
      <c r="L53" s="33" t="s">
        <v>625</v>
      </c>
      <c r="M53" s="45" t="s">
        <v>215</v>
      </c>
    </row>
    <row r="54" spans="1:13" ht="47.4" customHeight="1" x14ac:dyDescent="0.2">
      <c r="A54" s="13">
        <v>52</v>
      </c>
      <c r="B54" s="7">
        <f>IFERROR(VLOOKUP(C54,学会NO!$A$2:$B$147,2,FALSE),"")</f>
        <v>716</v>
      </c>
      <c r="C54" s="11" t="s">
        <v>652</v>
      </c>
      <c r="D54" s="7">
        <v>716202</v>
      </c>
      <c r="E54" s="9" t="str">
        <f>RIGHT(D54,2)</f>
        <v>02</v>
      </c>
      <c r="F54" s="35" t="s">
        <v>657</v>
      </c>
      <c r="G54" s="7">
        <v>4</v>
      </c>
      <c r="H54" s="11" t="s">
        <v>187</v>
      </c>
      <c r="I54" s="52" t="s">
        <v>658</v>
      </c>
      <c r="J54" s="35" t="s">
        <v>656</v>
      </c>
      <c r="K54" s="36" t="s">
        <v>659</v>
      </c>
      <c r="L54" s="33" t="s">
        <v>660</v>
      </c>
      <c r="M54" s="45" t="s">
        <v>215</v>
      </c>
    </row>
    <row r="55" spans="1:13" ht="47.4" customHeight="1" x14ac:dyDescent="0.2">
      <c r="A55" s="13">
        <v>53</v>
      </c>
      <c r="B55" s="7">
        <f>IFERROR(VLOOKUP(C55,学会NO!$A$2:$B$147,2,FALSE),"")</f>
        <v>716</v>
      </c>
      <c r="C55" s="11" t="s">
        <v>652</v>
      </c>
      <c r="D55" s="7">
        <v>716203</v>
      </c>
      <c r="E55" s="9" t="str">
        <f>RIGHT(D55,2)</f>
        <v>03</v>
      </c>
      <c r="F55" s="35" t="s">
        <v>662</v>
      </c>
      <c r="G55" s="7">
        <v>2</v>
      </c>
      <c r="H55" s="11" t="s">
        <v>187</v>
      </c>
      <c r="I55" s="52" t="s">
        <v>663</v>
      </c>
      <c r="J55" s="35" t="s">
        <v>661</v>
      </c>
      <c r="K55" s="36" t="s">
        <v>614</v>
      </c>
      <c r="L55" s="33" t="s">
        <v>664</v>
      </c>
      <c r="M55" s="45" t="s">
        <v>215</v>
      </c>
    </row>
    <row r="56" spans="1:13" ht="47.4" customHeight="1" x14ac:dyDescent="0.2">
      <c r="A56" s="13">
        <v>54</v>
      </c>
      <c r="B56" s="7">
        <f>IFERROR(VLOOKUP(C56,学会NO!$A$2:$B$147,2,FALSE),"")</f>
        <v>722</v>
      </c>
      <c r="C56" s="11" t="s">
        <v>238</v>
      </c>
      <c r="D56" s="7">
        <v>722201</v>
      </c>
      <c r="E56" s="9" t="str">
        <f>RIGHT(D56,2)</f>
        <v>01</v>
      </c>
      <c r="F56" s="35" t="s">
        <v>239</v>
      </c>
      <c r="G56" s="7">
        <v>1</v>
      </c>
      <c r="H56" s="11" t="s">
        <v>240</v>
      </c>
      <c r="I56" s="52" t="s">
        <v>241</v>
      </c>
      <c r="J56" s="35" t="s">
        <v>243</v>
      </c>
      <c r="K56" s="35" t="s">
        <v>242</v>
      </c>
      <c r="L56" s="33" t="s">
        <v>211</v>
      </c>
      <c r="M56" s="45" t="s">
        <v>197</v>
      </c>
    </row>
    <row r="57" spans="1:13" ht="47.4" customHeight="1" x14ac:dyDescent="0.2">
      <c r="A57" s="13">
        <v>55</v>
      </c>
      <c r="B57" s="7">
        <f>IFERROR(VLOOKUP(C57,学会NO!$A$2:$B$147,2,FALSE),"")</f>
        <v>723</v>
      </c>
      <c r="C57" s="11" t="s">
        <v>666</v>
      </c>
      <c r="D57" s="7">
        <v>723201</v>
      </c>
      <c r="E57" s="9" t="str">
        <f>RIGHT(D57,2)</f>
        <v>01</v>
      </c>
      <c r="F57" s="35"/>
      <c r="G57" s="7">
        <v>0</v>
      </c>
      <c r="H57" s="11" t="s">
        <v>187</v>
      </c>
      <c r="I57" s="52" t="s">
        <v>667</v>
      </c>
      <c r="J57" s="35" t="s">
        <v>665</v>
      </c>
      <c r="K57" s="35" t="s">
        <v>668</v>
      </c>
      <c r="L57" s="33" t="s">
        <v>669</v>
      </c>
      <c r="M57" s="45" t="s">
        <v>215</v>
      </c>
    </row>
    <row r="58" spans="1:13" ht="103.2" customHeight="1" x14ac:dyDescent="0.2">
      <c r="A58" s="13">
        <v>56</v>
      </c>
      <c r="B58" s="7">
        <f>IFERROR(VLOOKUP(C58,学会NO!$A$2:$B$147,2,FALSE),"")</f>
        <v>723</v>
      </c>
      <c r="C58" s="11" t="s">
        <v>666</v>
      </c>
      <c r="D58" s="7">
        <v>723202</v>
      </c>
      <c r="E58" s="9" t="str">
        <f>RIGHT(D58,2)</f>
        <v>02</v>
      </c>
      <c r="F58" s="35"/>
      <c r="G58" s="7">
        <v>0</v>
      </c>
      <c r="H58" s="11" t="s">
        <v>204</v>
      </c>
      <c r="I58" s="52" t="s">
        <v>671</v>
      </c>
      <c r="J58" s="35" t="s">
        <v>670</v>
      </c>
      <c r="K58" s="36" t="s">
        <v>672</v>
      </c>
      <c r="L58" s="33" t="s">
        <v>615</v>
      </c>
      <c r="M58" s="45" t="s">
        <v>215</v>
      </c>
    </row>
    <row r="59" spans="1:13" ht="84" customHeight="1" x14ac:dyDescent="0.2">
      <c r="A59" s="13">
        <v>57</v>
      </c>
      <c r="B59" s="7">
        <f>IFERROR(VLOOKUP(C59,学会NO!$A$2:$B$147,2,FALSE),"")</f>
        <v>726</v>
      </c>
      <c r="C59" s="11" t="s">
        <v>336</v>
      </c>
      <c r="D59" s="7">
        <v>726201</v>
      </c>
      <c r="E59" s="9" t="str">
        <f>RIGHT(D59,2)</f>
        <v>01</v>
      </c>
      <c r="F59" s="35" t="s">
        <v>337</v>
      </c>
      <c r="G59" s="7">
        <v>3</v>
      </c>
      <c r="H59" s="11" t="s">
        <v>187</v>
      </c>
      <c r="I59" s="52" t="s">
        <v>343</v>
      </c>
      <c r="J59" s="35" t="s">
        <v>342</v>
      </c>
      <c r="K59" s="35" t="s">
        <v>344</v>
      </c>
      <c r="L59" s="33" t="s">
        <v>341</v>
      </c>
      <c r="M59" s="45" t="s">
        <v>215</v>
      </c>
    </row>
    <row r="60" spans="1:13" ht="77.400000000000006" customHeight="1" x14ac:dyDescent="0.2">
      <c r="A60" s="13">
        <v>58</v>
      </c>
      <c r="B60" s="7">
        <f>IFERROR(VLOOKUP(C60,学会NO!$A$2:$B$147,2,FALSE),"")</f>
        <v>729</v>
      </c>
      <c r="C60" s="11" t="s">
        <v>393</v>
      </c>
      <c r="D60" s="7">
        <v>729201</v>
      </c>
      <c r="E60" s="9" t="str">
        <f>RIGHT(D60,2)</f>
        <v>01</v>
      </c>
      <c r="F60" s="35" t="s">
        <v>405</v>
      </c>
      <c r="G60" s="7">
        <v>1</v>
      </c>
      <c r="H60" s="11" t="s">
        <v>237</v>
      </c>
      <c r="I60" s="52" t="s">
        <v>406</v>
      </c>
      <c r="J60" s="35" t="s">
        <v>404</v>
      </c>
      <c r="K60" s="35" t="s">
        <v>407</v>
      </c>
      <c r="L60" s="33" t="s">
        <v>403</v>
      </c>
      <c r="M60" s="45" t="s">
        <v>197</v>
      </c>
    </row>
    <row r="61" spans="1:13" ht="47.4" customHeight="1" x14ac:dyDescent="0.2">
      <c r="A61" s="13">
        <v>59</v>
      </c>
      <c r="B61" s="7">
        <f>IFERROR(VLOOKUP(C61,学会NO!$A$2:$B$147,2,FALSE),"")</f>
        <v>729</v>
      </c>
      <c r="C61" s="11" t="s">
        <v>393</v>
      </c>
      <c r="D61" s="7">
        <v>729202</v>
      </c>
      <c r="E61" s="9" t="str">
        <f>RIGHT(D61,2)</f>
        <v>02</v>
      </c>
      <c r="F61" s="35"/>
      <c r="G61" s="7">
        <v>0</v>
      </c>
      <c r="H61" s="11" t="s">
        <v>237</v>
      </c>
      <c r="I61" s="52" t="s">
        <v>409</v>
      </c>
      <c r="J61" s="35" t="s">
        <v>408</v>
      </c>
      <c r="K61" s="35" t="s">
        <v>410</v>
      </c>
      <c r="L61" s="33" t="s">
        <v>396</v>
      </c>
      <c r="M61" s="45" t="s">
        <v>197</v>
      </c>
    </row>
    <row r="62" spans="1:13" ht="47.4" customHeight="1" x14ac:dyDescent="0.2">
      <c r="A62" s="13">
        <v>60</v>
      </c>
      <c r="B62" s="7">
        <f>IFERROR(VLOOKUP(C62,学会NO!$A$2:$B$147,2,FALSE),"")</f>
        <v>732</v>
      </c>
      <c r="C62" s="11" t="s">
        <v>412</v>
      </c>
      <c r="D62" s="7">
        <v>732201</v>
      </c>
      <c r="E62" s="9" t="str">
        <f>RIGHT(D62,2)</f>
        <v>01</v>
      </c>
      <c r="F62" s="35" t="s">
        <v>413</v>
      </c>
      <c r="G62" s="7">
        <v>3</v>
      </c>
      <c r="H62" s="11" t="s">
        <v>303</v>
      </c>
      <c r="I62" s="52" t="s">
        <v>414</v>
      </c>
      <c r="J62" s="35" t="s">
        <v>411</v>
      </c>
      <c r="K62" s="36" t="s">
        <v>415</v>
      </c>
      <c r="L62" s="33">
        <v>0</v>
      </c>
      <c r="M62" s="45" t="s">
        <v>197</v>
      </c>
    </row>
    <row r="63" spans="1:13" ht="47.4" customHeight="1" x14ac:dyDescent="0.2">
      <c r="A63" s="13">
        <v>61</v>
      </c>
      <c r="B63" s="7">
        <f>IFERROR(VLOOKUP(C63,学会NO!$A$2:$B$147,2,FALSE),"")</f>
        <v>732</v>
      </c>
      <c r="C63" s="11" t="s">
        <v>412</v>
      </c>
      <c r="D63" s="7">
        <v>732202</v>
      </c>
      <c r="E63" s="9" t="str">
        <f>RIGHT(D63,2)</f>
        <v>02</v>
      </c>
      <c r="F63" s="35" t="s">
        <v>417</v>
      </c>
      <c r="G63" s="7">
        <v>3</v>
      </c>
      <c r="H63" s="11" t="s">
        <v>303</v>
      </c>
      <c r="I63" s="52" t="s">
        <v>418</v>
      </c>
      <c r="J63" s="35" t="s">
        <v>416</v>
      </c>
      <c r="K63" s="36" t="s">
        <v>419</v>
      </c>
      <c r="L63" s="33">
        <v>0</v>
      </c>
      <c r="M63" s="45" t="s">
        <v>215</v>
      </c>
    </row>
    <row r="64" spans="1:13" ht="47.4" customHeight="1" x14ac:dyDescent="0.2">
      <c r="A64" s="13">
        <v>62</v>
      </c>
      <c r="B64" s="7">
        <f>IFERROR(VLOOKUP(C64,学会NO!$A$2:$B$147,2,FALSE),"")</f>
        <v>732</v>
      </c>
      <c r="C64" s="11" t="s">
        <v>412</v>
      </c>
      <c r="D64" s="7">
        <v>732203</v>
      </c>
      <c r="E64" s="9" t="str">
        <f>RIGHT(D64,2)</f>
        <v>03</v>
      </c>
      <c r="F64" s="35" t="s">
        <v>422</v>
      </c>
      <c r="G64" s="7">
        <v>4</v>
      </c>
      <c r="H64" s="11" t="s">
        <v>424</v>
      </c>
      <c r="I64" s="52" t="s">
        <v>423</v>
      </c>
      <c r="J64" s="35" t="s">
        <v>421</v>
      </c>
      <c r="K64" s="36" t="s">
        <v>425</v>
      </c>
      <c r="L64" s="33" t="s">
        <v>420</v>
      </c>
      <c r="M64" s="45" t="s">
        <v>197</v>
      </c>
    </row>
    <row r="65" spans="1:13" ht="68.400000000000006" customHeight="1" x14ac:dyDescent="0.2">
      <c r="A65" s="13">
        <v>63</v>
      </c>
      <c r="B65" s="7">
        <f>IFERROR(VLOOKUP(C65,学会NO!$A$2:$B$147,2,FALSE),"")</f>
        <v>732</v>
      </c>
      <c r="C65" s="11" t="s">
        <v>412</v>
      </c>
      <c r="D65" s="7">
        <v>732204</v>
      </c>
      <c r="E65" s="9" t="str">
        <f>RIGHT(D65,2)</f>
        <v>04</v>
      </c>
      <c r="F65" s="35" t="s">
        <v>427</v>
      </c>
      <c r="G65" s="7">
        <v>3</v>
      </c>
      <c r="H65" s="11" t="s">
        <v>424</v>
      </c>
      <c r="I65" s="52" t="s">
        <v>428</v>
      </c>
      <c r="J65" s="35" t="s">
        <v>426</v>
      </c>
      <c r="K65" s="36" t="s">
        <v>419</v>
      </c>
      <c r="L65" s="33" t="s">
        <v>420</v>
      </c>
      <c r="M65" s="45" t="s">
        <v>197</v>
      </c>
    </row>
    <row r="66" spans="1:13" ht="82.2" customHeight="1" x14ac:dyDescent="0.2">
      <c r="A66" s="13">
        <v>64</v>
      </c>
      <c r="B66" s="7">
        <f>IFERROR(VLOOKUP(C66,学会NO!$A$2:$B$147,2,FALSE),"")</f>
        <v>733</v>
      </c>
      <c r="C66" s="11" t="s">
        <v>459</v>
      </c>
      <c r="D66" s="7">
        <v>733201</v>
      </c>
      <c r="E66" s="9" t="str">
        <f>RIGHT(D66,2)</f>
        <v>01</v>
      </c>
      <c r="F66" s="35" t="s">
        <v>549</v>
      </c>
      <c r="G66" s="7">
        <v>8</v>
      </c>
      <c r="H66" s="11" t="s">
        <v>187</v>
      </c>
      <c r="I66" s="52" t="s">
        <v>461</v>
      </c>
      <c r="J66" s="35" t="s">
        <v>458</v>
      </c>
      <c r="K66" s="36" t="s">
        <v>460</v>
      </c>
      <c r="L66" s="33" t="s">
        <v>462</v>
      </c>
      <c r="M66" s="45" t="s">
        <v>197</v>
      </c>
    </row>
    <row r="67" spans="1:13" ht="47.4" customHeight="1" x14ac:dyDescent="0.2">
      <c r="A67" s="13">
        <v>65</v>
      </c>
      <c r="B67" s="7">
        <f>IFERROR(VLOOKUP(C67,学会NO!$A$2:$B$147,2,FALSE),"")</f>
        <v>735</v>
      </c>
      <c r="C67" s="11" t="s">
        <v>677</v>
      </c>
      <c r="D67" s="7">
        <v>735201</v>
      </c>
      <c r="E67" s="9" t="str">
        <f>RIGHT(D67,2)</f>
        <v>01</v>
      </c>
      <c r="F67" s="35" t="s">
        <v>678</v>
      </c>
      <c r="G67" s="7">
        <v>1</v>
      </c>
      <c r="H67" s="11"/>
      <c r="I67" s="52" t="s">
        <v>679</v>
      </c>
      <c r="J67" s="35" t="s">
        <v>676</v>
      </c>
      <c r="K67" s="36" t="s">
        <v>659</v>
      </c>
      <c r="L67" s="33" t="s">
        <v>680</v>
      </c>
      <c r="M67" s="45" t="s">
        <v>215</v>
      </c>
    </row>
    <row r="68" spans="1:13" ht="47.4" customHeight="1" x14ac:dyDescent="0.2">
      <c r="A68" s="13">
        <v>66</v>
      </c>
      <c r="B68" s="7">
        <f>IFERROR(VLOOKUP(C68,学会NO!$A$2:$B$147,2,FALSE),"")</f>
        <v>735</v>
      </c>
      <c r="C68" s="11" t="s">
        <v>677</v>
      </c>
      <c r="D68" s="7">
        <v>735202</v>
      </c>
      <c r="E68" s="9" t="str">
        <f>RIGHT(D68,2)</f>
        <v>02</v>
      </c>
      <c r="F68" s="35" t="s">
        <v>682</v>
      </c>
      <c r="G68" s="7">
        <v>3</v>
      </c>
      <c r="H68" s="11" t="s">
        <v>187</v>
      </c>
      <c r="I68" s="52" t="s">
        <v>683</v>
      </c>
      <c r="J68" s="35" t="s">
        <v>681</v>
      </c>
      <c r="K68" s="36" t="s">
        <v>659</v>
      </c>
      <c r="L68" s="33" t="s">
        <v>684</v>
      </c>
      <c r="M68" s="45" t="s">
        <v>215</v>
      </c>
    </row>
    <row r="69" spans="1:13" ht="47.4" customHeight="1" x14ac:dyDescent="0.2">
      <c r="A69" s="13">
        <v>67</v>
      </c>
      <c r="B69" s="7">
        <f>IFERROR(VLOOKUP(C69,学会NO!$A$2:$B$147,2,FALSE),"")</f>
        <v>735</v>
      </c>
      <c r="C69" s="11" t="s">
        <v>677</v>
      </c>
      <c r="D69" s="7">
        <v>735203</v>
      </c>
      <c r="E69" s="9" t="str">
        <f>RIGHT(D69,2)</f>
        <v>03</v>
      </c>
      <c r="F69" s="35" t="s">
        <v>678</v>
      </c>
      <c r="G69" s="7">
        <v>1</v>
      </c>
      <c r="H69" s="11" t="s">
        <v>187</v>
      </c>
      <c r="I69" s="52" t="s">
        <v>686</v>
      </c>
      <c r="J69" s="35" t="s">
        <v>685</v>
      </c>
      <c r="K69" s="36" t="s">
        <v>659</v>
      </c>
      <c r="L69" s="33" t="s">
        <v>684</v>
      </c>
      <c r="M69" s="45" t="s">
        <v>215</v>
      </c>
    </row>
    <row r="70" spans="1:13" ht="47.4" customHeight="1" x14ac:dyDescent="0.2">
      <c r="A70" s="13">
        <v>68</v>
      </c>
      <c r="B70" s="7">
        <f>IFERROR(VLOOKUP(C70,学会NO!$A$2:$B$147,2,FALSE),"")</f>
        <v>735</v>
      </c>
      <c r="C70" s="11" t="s">
        <v>677</v>
      </c>
      <c r="D70" s="7">
        <v>735204</v>
      </c>
      <c r="E70" s="9" t="str">
        <f>RIGHT(D70,2)</f>
        <v>04</v>
      </c>
      <c r="F70" s="35" t="s">
        <v>688</v>
      </c>
      <c r="G70" s="7">
        <v>2</v>
      </c>
      <c r="H70" s="11" t="s">
        <v>187</v>
      </c>
      <c r="I70" s="52" t="s">
        <v>689</v>
      </c>
      <c r="J70" s="35" t="s">
        <v>687</v>
      </c>
      <c r="K70" s="36" t="s">
        <v>659</v>
      </c>
      <c r="L70" s="33" t="s">
        <v>684</v>
      </c>
      <c r="M70" s="45" t="s">
        <v>215</v>
      </c>
    </row>
    <row r="71" spans="1:13" ht="47.4" customHeight="1" x14ac:dyDescent="0.2">
      <c r="A71" s="13">
        <v>69</v>
      </c>
      <c r="B71" s="7">
        <f>IFERROR(VLOOKUP(C71,学会NO!$A$2:$B$147,2,FALSE),"")</f>
        <v>735</v>
      </c>
      <c r="C71" s="11" t="s">
        <v>677</v>
      </c>
      <c r="D71" s="7">
        <v>735205</v>
      </c>
      <c r="E71" s="9" t="str">
        <f>RIGHT(D71,2)</f>
        <v>05</v>
      </c>
      <c r="F71" s="35" t="s">
        <v>688</v>
      </c>
      <c r="G71" s="7">
        <v>2</v>
      </c>
      <c r="H71" s="11" t="s">
        <v>187</v>
      </c>
      <c r="I71" s="52" t="s">
        <v>691</v>
      </c>
      <c r="J71" s="35" t="s">
        <v>690</v>
      </c>
      <c r="K71" s="36" t="s">
        <v>659</v>
      </c>
      <c r="L71" s="33" t="s">
        <v>684</v>
      </c>
      <c r="M71" s="45" t="s">
        <v>215</v>
      </c>
    </row>
    <row r="72" spans="1:13" ht="47.4" customHeight="1" x14ac:dyDescent="0.2">
      <c r="A72" s="13">
        <v>70</v>
      </c>
      <c r="B72" s="7">
        <f>IFERROR(VLOOKUP(C72,学会NO!$A$2:$B$147,2,FALSE),"")</f>
        <v>735</v>
      </c>
      <c r="C72" s="11" t="s">
        <v>677</v>
      </c>
      <c r="D72" s="7">
        <v>735206</v>
      </c>
      <c r="E72" s="9" t="str">
        <f>RIGHT(D72,2)</f>
        <v>06</v>
      </c>
      <c r="F72" s="35" t="s">
        <v>688</v>
      </c>
      <c r="G72" s="7">
        <v>2</v>
      </c>
      <c r="H72" s="11" t="s">
        <v>187</v>
      </c>
      <c r="I72" s="52" t="s">
        <v>693</v>
      </c>
      <c r="J72" s="35" t="s">
        <v>692</v>
      </c>
      <c r="K72" s="36" t="s">
        <v>659</v>
      </c>
      <c r="L72" s="33" t="s">
        <v>684</v>
      </c>
      <c r="M72" s="45" t="s">
        <v>215</v>
      </c>
    </row>
    <row r="73" spans="1:13" ht="47.4" customHeight="1" x14ac:dyDescent="0.2">
      <c r="A73" s="13">
        <v>71</v>
      </c>
      <c r="B73" s="7">
        <f>IFERROR(VLOOKUP(C73,学会NO!$A$2:$B$147,2,FALSE),"")</f>
        <v>735</v>
      </c>
      <c r="C73" s="11" t="s">
        <v>677</v>
      </c>
      <c r="D73" s="7">
        <v>735207</v>
      </c>
      <c r="E73" s="9" t="str">
        <f>RIGHT(D73,2)</f>
        <v>07</v>
      </c>
      <c r="F73" s="35" t="s">
        <v>678</v>
      </c>
      <c r="G73" s="7">
        <v>1</v>
      </c>
      <c r="H73" s="11" t="s">
        <v>187</v>
      </c>
      <c r="I73" s="52"/>
      <c r="J73" s="35" t="s">
        <v>694</v>
      </c>
      <c r="K73" s="36" t="s">
        <v>695</v>
      </c>
      <c r="L73" s="33">
        <v>0</v>
      </c>
      <c r="M73" s="45" t="s">
        <v>215</v>
      </c>
    </row>
    <row r="74" spans="1:13" ht="47.4" customHeight="1" x14ac:dyDescent="0.2">
      <c r="A74" s="13">
        <v>72</v>
      </c>
      <c r="B74" s="7">
        <f>IFERROR(VLOOKUP(C74,学会NO!$A$2:$B$147,2,FALSE),"")</f>
        <v>740</v>
      </c>
      <c r="C74" s="11" t="s">
        <v>697</v>
      </c>
      <c r="D74" s="7">
        <v>740201</v>
      </c>
      <c r="E74" s="9" t="str">
        <f>RIGHT(D74,2)</f>
        <v>01</v>
      </c>
      <c r="F74" s="35" t="s">
        <v>698</v>
      </c>
      <c r="G74" s="7">
        <v>3</v>
      </c>
      <c r="H74" s="11" t="s">
        <v>204</v>
      </c>
      <c r="I74" s="52" t="s">
        <v>699</v>
      </c>
      <c r="J74" s="35" t="s">
        <v>696</v>
      </c>
      <c r="K74" s="36" t="s">
        <v>614</v>
      </c>
      <c r="L74" s="33" t="s">
        <v>615</v>
      </c>
      <c r="M74" s="45" t="s">
        <v>215</v>
      </c>
    </row>
    <row r="75" spans="1:13" ht="47.4" customHeight="1" x14ac:dyDescent="0.2">
      <c r="A75" s="13">
        <v>73</v>
      </c>
      <c r="B75" s="7">
        <f>IFERROR(VLOOKUP(C75,学会NO!$A$2:$B$147,2,FALSE),"")</f>
        <v>740</v>
      </c>
      <c r="C75" s="11" t="s">
        <v>697</v>
      </c>
      <c r="D75" s="7">
        <v>740202</v>
      </c>
      <c r="E75" s="9" t="str">
        <f>RIGHT(D75,2)</f>
        <v>02</v>
      </c>
      <c r="F75" s="35" t="s">
        <v>701</v>
      </c>
      <c r="G75" s="7">
        <v>3</v>
      </c>
      <c r="H75" s="11" t="s">
        <v>303</v>
      </c>
      <c r="I75" s="52" t="s">
        <v>702</v>
      </c>
      <c r="J75" s="35" t="s">
        <v>700</v>
      </c>
      <c r="K75" s="36" t="s">
        <v>614</v>
      </c>
      <c r="L75" s="33" t="s">
        <v>669</v>
      </c>
      <c r="M75" s="45" t="s">
        <v>215</v>
      </c>
    </row>
    <row r="76" spans="1:13" ht="47.4" customHeight="1" x14ac:dyDescent="0.2">
      <c r="A76" s="13">
        <v>74</v>
      </c>
      <c r="B76" s="7">
        <f>IFERROR(VLOOKUP(C76,学会NO!$A$2:$B$147,2,FALSE),"")</f>
        <v>740</v>
      </c>
      <c r="C76" s="11" t="s">
        <v>697</v>
      </c>
      <c r="D76" s="7">
        <v>740203</v>
      </c>
      <c r="E76" s="9" t="str">
        <f>RIGHT(D76,2)</f>
        <v>03</v>
      </c>
      <c r="F76" s="35"/>
      <c r="G76" s="7">
        <v>0</v>
      </c>
      <c r="H76" s="11" t="s">
        <v>207</v>
      </c>
      <c r="I76" s="52" t="s">
        <v>704</v>
      </c>
      <c r="J76" s="35" t="s">
        <v>703</v>
      </c>
      <c r="K76" s="36" t="s">
        <v>631</v>
      </c>
      <c r="L76" s="33" t="s">
        <v>675</v>
      </c>
      <c r="M76" s="45" t="s">
        <v>215</v>
      </c>
    </row>
    <row r="77" spans="1:13" ht="47.4" customHeight="1" x14ac:dyDescent="0.2">
      <c r="A77" s="13">
        <v>75</v>
      </c>
      <c r="B77" s="7">
        <f>IFERROR(VLOOKUP(C77,学会NO!$A$2:$B$147,2,FALSE),"")</f>
        <v>740</v>
      </c>
      <c r="C77" s="11" t="s">
        <v>697</v>
      </c>
      <c r="D77" s="7">
        <v>740204</v>
      </c>
      <c r="E77" s="9" t="str">
        <f>RIGHT(D77,2)</f>
        <v>04</v>
      </c>
      <c r="F77" s="35" t="s">
        <v>706</v>
      </c>
      <c r="G77" s="7">
        <v>2</v>
      </c>
      <c r="H77" s="11" t="s">
        <v>303</v>
      </c>
      <c r="I77" s="52" t="s">
        <v>707</v>
      </c>
      <c r="J77" s="35" t="s">
        <v>705</v>
      </c>
      <c r="K77" s="36" t="s">
        <v>659</v>
      </c>
      <c r="L77" s="33" t="s">
        <v>615</v>
      </c>
      <c r="M77" s="45" t="s">
        <v>215</v>
      </c>
    </row>
    <row r="78" spans="1:13" ht="57.6" customHeight="1" x14ac:dyDescent="0.2">
      <c r="A78" s="13">
        <v>76</v>
      </c>
      <c r="B78" s="7">
        <f>IFERROR(VLOOKUP(C78,学会NO!$A$2:$B$147,2,FALSE),"")</f>
        <v>740</v>
      </c>
      <c r="C78" s="11" t="s">
        <v>697</v>
      </c>
      <c r="D78" s="7">
        <v>740205</v>
      </c>
      <c r="E78" s="9" t="str">
        <f>RIGHT(D78,2)</f>
        <v>05</v>
      </c>
      <c r="F78" s="35" t="s">
        <v>709</v>
      </c>
      <c r="G78" s="7">
        <v>3</v>
      </c>
      <c r="H78" s="11" t="s">
        <v>303</v>
      </c>
      <c r="I78" s="52" t="s">
        <v>710</v>
      </c>
      <c r="J78" s="35" t="s">
        <v>708</v>
      </c>
      <c r="K78" s="36" t="s">
        <v>631</v>
      </c>
      <c r="L78" s="33">
        <v>0</v>
      </c>
      <c r="M78" s="45" t="s">
        <v>215</v>
      </c>
    </row>
    <row r="79" spans="1:13" ht="66" customHeight="1" x14ac:dyDescent="0.2">
      <c r="A79" s="13">
        <v>77</v>
      </c>
      <c r="B79" s="7">
        <f>IFERROR(VLOOKUP(C79,学会NO!$A$2:$B$147,2,FALSE),"")</f>
        <v>741</v>
      </c>
      <c r="C79" s="11" t="s">
        <v>545</v>
      </c>
      <c r="D79" s="7">
        <v>741201</v>
      </c>
      <c r="E79" s="9" t="str">
        <f>RIGHT(D79,2)</f>
        <v>01</v>
      </c>
      <c r="F79" s="35" t="s">
        <v>546</v>
      </c>
      <c r="G79" s="7">
        <v>4</v>
      </c>
      <c r="H79" s="11" t="s">
        <v>204</v>
      </c>
      <c r="I79" s="52" t="s">
        <v>547</v>
      </c>
      <c r="J79" s="35" t="s">
        <v>544</v>
      </c>
      <c r="K79" s="35" t="s">
        <v>548</v>
      </c>
      <c r="L79" s="33" t="s">
        <v>531</v>
      </c>
      <c r="M79" s="45" t="s">
        <v>197</v>
      </c>
    </row>
    <row r="80" spans="1:13" ht="47.4" customHeight="1" x14ac:dyDescent="0.2">
      <c r="A80" s="13">
        <v>78</v>
      </c>
      <c r="B80" s="7" t="str">
        <f>IFERROR(VLOOKUP(C80,学会NO!$A$2:$B$147,2,FALSE),"")</f>
        <v/>
      </c>
      <c r="C80" s="11"/>
      <c r="D80" s="7"/>
      <c r="E80" s="9" t="str">
        <f t="shared" ref="E68:E102" si="0">RIGHT(D80,2)</f>
        <v/>
      </c>
      <c r="F80" s="35"/>
      <c r="G80" s="7"/>
      <c r="H80" s="11"/>
      <c r="I80" s="52"/>
      <c r="J80" s="35"/>
      <c r="K80" s="36"/>
      <c r="L80" s="33"/>
      <c r="M80" s="45"/>
    </row>
    <row r="81" spans="1:13" ht="47.4" customHeight="1" x14ac:dyDescent="0.2">
      <c r="A81" s="13">
        <v>79</v>
      </c>
      <c r="B81" s="7" t="str">
        <f>IFERROR(VLOOKUP(C81,学会NO!$A$2:$B$147,2,FALSE),"")</f>
        <v/>
      </c>
      <c r="C81" s="11"/>
      <c r="D81" s="7"/>
      <c r="E81" s="9" t="str">
        <f t="shared" si="0"/>
        <v/>
      </c>
      <c r="F81" s="35"/>
      <c r="G81" s="7"/>
      <c r="H81" s="11"/>
      <c r="I81" s="52"/>
      <c r="J81" s="35"/>
      <c r="K81" s="36"/>
      <c r="L81" s="33"/>
      <c r="M81" s="45"/>
    </row>
    <row r="82" spans="1:13" ht="47.4" customHeight="1" x14ac:dyDescent="0.2">
      <c r="A82" s="13">
        <v>80</v>
      </c>
      <c r="B82" s="7" t="str">
        <f>IFERROR(VLOOKUP(C82,学会NO!$A$2:$B$147,2,FALSE),"")</f>
        <v/>
      </c>
      <c r="C82" s="11"/>
      <c r="D82" s="7"/>
      <c r="E82" s="9" t="str">
        <f t="shared" si="0"/>
        <v/>
      </c>
      <c r="F82" s="35"/>
      <c r="G82" s="7"/>
      <c r="H82" s="11"/>
      <c r="I82" s="52"/>
      <c r="J82" s="35"/>
      <c r="K82" s="36"/>
      <c r="L82" s="33"/>
      <c r="M82" s="45"/>
    </row>
    <row r="83" spans="1:13" ht="47.4" customHeight="1" x14ac:dyDescent="0.2">
      <c r="A83" s="13">
        <v>81</v>
      </c>
      <c r="B83" s="7" t="str">
        <f>IFERROR(VLOOKUP(C83,学会NO!$A$2:$B$147,2,FALSE),"")</f>
        <v/>
      </c>
      <c r="C83" s="11"/>
      <c r="D83" s="7"/>
      <c r="E83" s="9" t="str">
        <f t="shared" si="0"/>
        <v/>
      </c>
      <c r="F83" s="35"/>
      <c r="G83" s="7"/>
      <c r="H83" s="11"/>
      <c r="I83" s="52"/>
      <c r="J83" s="35"/>
      <c r="K83" s="36"/>
      <c r="L83" s="33"/>
      <c r="M83" s="45"/>
    </row>
    <row r="84" spans="1:13" ht="47.4" customHeight="1" x14ac:dyDescent="0.2">
      <c r="A84" s="13">
        <v>82</v>
      </c>
      <c r="B84" s="7" t="str">
        <f>IFERROR(VLOOKUP(C84,学会NO!$A$2:$B$147,2,FALSE),"")</f>
        <v/>
      </c>
      <c r="C84" s="11"/>
      <c r="D84" s="7"/>
      <c r="E84" s="9" t="str">
        <f t="shared" si="0"/>
        <v/>
      </c>
      <c r="F84" s="35"/>
      <c r="G84" s="7"/>
      <c r="H84" s="11"/>
      <c r="I84" s="52"/>
      <c r="J84" s="35"/>
      <c r="K84" s="36"/>
      <c r="L84" s="33"/>
      <c r="M84" s="45"/>
    </row>
    <row r="85" spans="1:13" ht="47.4" customHeight="1" x14ac:dyDescent="0.2">
      <c r="A85" s="13">
        <v>83</v>
      </c>
      <c r="B85" s="7" t="str">
        <f>IFERROR(VLOOKUP(C85,学会NO!$A$2:$B$147,2,FALSE),"")</f>
        <v/>
      </c>
      <c r="C85" s="11"/>
      <c r="D85" s="7"/>
      <c r="E85" s="9" t="str">
        <f t="shared" si="0"/>
        <v/>
      </c>
      <c r="F85" s="35"/>
      <c r="G85" s="7"/>
      <c r="H85" s="11"/>
      <c r="I85" s="52"/>
      <c r="J85" s="35"/>
      <c r="K85" s="36"/>
      <c r="L85" s="33"/>
      <c r="M85" s="45"/>
    </row>
    <row r="86" spans="1:13" ht="47.4" customHeight="1" x14ac:dyDescent="0.2">
      <c r="A86" s="13">
        <v>84</v>
      </c>
      <c r="B86" s="7" t="str">
        <f>IFERROR(VLOOKUP(C86,学会NO!$A$2:$B$147,2,FALSE),"")</f>
        <v/>
      </c>
      <c r="C86" s="11"/>
      <c r="D86" s="7"/>
      <c r="E86" s="9" t="str">
        <f t="shared" si="0"/>
        <v/>
      </c>
      <c r="F86" s="35"/>
      <c r="G86" s="7"/>
      <c r="H86" s="11"/>
      <c r="I86" s="52"/>
      <c r="J86" s="35"/>
      <c r="K86" s="36"/>
      <c r="L86" s="33"/>
      <c r="M86" s="45"/>
    </row>
    <row r="87" spans="1:13" ht="47.4" customHeight="1" x14ac:dyDescent="0.2">
      <c r="A87" s="13">
        <v>85</v>
      </c>
      <c r="B87" s="7" t="str">
        <f>IFERROR(VLOOKUP(C87,学会NO!$A$2:$B$147,2,FALSE),"")</f>
        <v/>
      </c>
      <c r="C87" s="11"/>
      <c r="D87" s="7"/>
      <c r="E87" s="9" t="str">
        <f t="shared" si="0"/>
        <v/>
      </c>
      <c r="F87" s="35"/>
      <c r="G87" s="7"/>
      <c r="H87" s="11"/>
      <c r="I87" s="52"/>
      <c r="J87" s="35"/>
      <c r="K87" s="36"/>
      <c r="L87" s="33"/>
      <c r="M87" s="45"/>
    </row>
    <row r="88" spans="1:13" ht="47.4" customHeight="1" x14ac:dyDescent="0.2">
      <c r="A88" s="13">
        <v>86</v>
      </c>
      <c r="B88" s="7" t="str">
        <f>IFERROR(VLOOKUP(C88,学会NO!$A$2:$B$147,2,FALSE),"")</f>
        <v/>
      </c>
      <c r="C88" s="11"/>
      <c r="D88" s="7"/>
      <c r="E88" s="9" t="str">
        <f t="shared" si="0"/>
        <v/>
      </c>
      <c r="F88" s="35"/>
      <c r="G88" s="7"/>
      <c r="H88" s="11"/>
      <c r="I88" s="52"/>
      <c r="J88" s="35"/>
      <c r="K88" s="36"/>
      <c r="L88" s="33"/>
      <c r="M88" s="45"/>
    </row>
    <row r="89" spans="1:13" ht="47.4" customHeight="1" x14ac:dyDescent="0.2">
      <c r="A89" s="13">
        <v>87</v>
      </c>
      <c r="B89" s="7" t="str">
        <f>IFERROR(VLOOKUP(C89,学会NO!$A$2:$B$147,2,FALSE),"")</f>
        <v/>
      </c>
      <c r="C89" s="11"/>
      <c r="D89" s="7"/>
      <c r="E89" s="9" t="str">
        <f t="shared" si="0"/>
        <v/>
      </c>
      <c r="F89" s="35"/>
      <c r="G89" s="7"/>
      <c r="H89" s="11"/>
      <c r="I89" s="52"/>
      <c r="J89" s="35"/>
      <c r="K89" s="36"/>
      <c r="L89" s="33"/>
      <c r="M89" s="45"/>
    </row>
    <row r="90" spans="1:13" ht="47.4" customHeight="1" x14ac:dyDescent="0.2">
      <c r="A90" s="13">
        <v>88</v>
      </c>
      <c r="B90" s="7" t="str">
        <f>IFERROR(VLOOKUP(C90,学会NO!$A$2:$B$147,2,FALSE),"")</f>
        <v/>
      </c>
      <c r="C90" s="11"/>
      <c r="D90" s="7"/>
      <c r="E90" s="9" t="str">
        <f t="shared" si="0"/>
        <v/>
      </c>
      <c r="F90" s="35"/>
      <c r="G90" s="7"/>
      <c r="H90" s="11"/>
      <c r="I90" s="52"/>
      <c r="J90" s="35"/>
      <c r="K90" s="36"/>
      <c r="L90" s="33"/>
      <c r="M90" s="45"/>
    </row>
    <row r="91" spans="1:13" ht="47.4" customHeight="1" x14ac:dyDescent="0.2">
      <c r="A91" s="13">
        <v>89</v>
      </c>
      <c r="B91" s="7" t="str">
        <f>IFERROR(VLOOKUP(C91,学会NO!$A$2:$B$147,2,FALSE),"")</f>
        <v/>
      </c>
      <c r="C91" s="11"/>
      <c r="D91" s="7"/>
      <c r="E91" s="9" t="str">
        <f t="shared" si="0"/>
        <v/>
      </c>
      <c r="F91" s="35"/>
      <c r="G91" s="7"/>
      <c r="H91" s="11"/>
      <c r="I91" s="52"/>
      <c r="J91" s="35"/>
      <c r="K91" s="36"/>
      <c r="L91" s="33"/>
      <c r="M91" s="45"/>
    </row>
    <row r="92" spans="1:13" ht="47.4" customHeight="1" x14ac:dyDescent="0.2">
      <c r="A92" s="13">
        <v>90</v>
      </c>
      <c r="B92" s="7" t="str">
        <f>IFERROR(VLOOKUP(C92,学会NO!$A$2:$B$147,2,FALSE),"")</f>
        <v/>
      </c>
      <c r="C92" s="11"/>
      <c r="D92" s="7"/>
      <c r="E92" s="9" t="str">
        <f t="shared" si="0"/>
        <v/>
      </c>
      <c r="F92" s="35"/>
      <c r="G92" s="7"/>
      <c r="H92" s="11"/>
      <c r="I92" s="52"/>
      <c r="J92" s="35"/>
      <c r="K92" s="36"/>
      <c r="L92" s="33"/>
      <c r="M92" s="45"/>
    </row>
    <row r="93" spans="1:13" ht="47.4" customHeight="1" x14ac:dyDescent="0.2">
      <c r="A93" s="13">
        <v>91</v>
      </c>
      <c r="B93" s="7" t="str">
        <f>IFERROR(VLOOKUP(C93,学会NO!$A$2:$B$147,2,FALSE),"")</f>
        <v/>
      </c>
      <c r="C93" s="11"/>
      <c r="D93" s="7"/>
      <c r="E93" s="9" t="str">
        <f t="shared" si="0"/>
        <v/>
      </c>
      <c r="F93" s="35"/>
      <c r="G93" s="7"/>
      <c r="H93" s="11"/>
      <c r="I93" s="52"/>
      <c r="J93" s="35"/>
      <c r="K93" s="36"/>
      <c r="L93" s="33"/>
      <c r="M93" s="45"/>
    </row>
    <row r="94" spans="1:13" ht="47.4" customHeight="1" x14ac:dyDescent="0.2">
      <c r="A94" s="13">
        <v>92</v>
      </c>
      <c r="B94" s="7" t="str">
        <f>IFERROR(VLOOKUP(C94,学会NO!$A$2:$B$147,2,FALSE),"")</f>
        <v/>
      </c>
      <c r="C94" s="11"/>
      <c r="D94" s="7"/>
      <c r="E94" s="9" t="str">
        <f t="shared" si="0"/>
        <v/>
      </c>
      <c r="F94" s="35"/>
      <c r="G94" s="7"/>
      <c r="H94" s="11"/>
      <c r="I94" s="52"/>
      <c r="J94" s="35"/>
      <c r="K94" s="36"/>
      <c r="L94" s="33"/>
      <c r="M94" s="45"/>
    </row>
    <row r="95" spans="1:13" ht="47.4" customHeight="1" x14ac:dyDescent="0.2">
      <c r="A95" s="13">
        <v>93</v>
      </c>
      <c r="B95" s="7" t="str">
        <f>IFERROR(VLOOKUP(C95,学会NO!$A$2:$B$147,2,FALSE),"")</f>
        <v/>
      </c>
      <c r="C95" s="11"/>
      <c r="D95" s="7"/>
      <c r="E95" s="9" t="str">
        <f t="shared" si="0"/>
        <v/>
      </c>
      <c r="F95" s="35"/>
      <c r="G95" s="7"/>
      <c r="H95" s="11"/>
      <c r="I95" s="52"/>
      <c r="J95" s="35"/>
      <c r="K95" s="36"/>
      <c r="L95" s="33"/>
      <c r="M95" s="45"/>
    </row>
    <row r="96" spans="1:13" ht="47.4" customHeight="1" x14ac:dyDescent="0.2">
      <c r="A96" s="13">
        <v>94</v>
      </c>
      <c r="B96" s="7" t="str">
        <f>IFERROR(VLOOKUP(C96,学会NO!$A$2:$B$147,2,FALSE),"")</f>
        <v/>
      </c>
      <c r="C96" s="11"/>
      <c r="D96" s="7"/>
      <c r="E96" s="9" t="str">
        <f t="shared" si="0"/>
        <v/>
      </c>
      <c r="F96" s="35"/>
      <c r="G96" s="7"/>
      <c r="H96" s="11"/>
      <c r="I96" s="52"/>
      <c r="J96" s="35"/>
      <c r="K96" s="36"/>
      <c r="L96" s="33"/>
      <c r="M96" s="45"/>
    </row>
    <row r="97" spans="1:13" ht="47.4" customHeight="1" x14ac:dyDescent="0.2">
      <c r="A97" s="13">
        <v>95</v>
      </c>
      <c r="B97" s="7" t="str">
        <f>IFERROR(VLOOKUP(C97,学会NO!$A$2:$B$147,2,FALSE),"")</f>
        <v/>
      </c>
      <c r="C97" s="11"/>
      <c r="D97" s="7"/>
      <c r="E97" s="9" t="str">
        <f t="shared" si="0"/>
        <v/>
      </c>
      <c r="F97" s="35"/>
      <c r="G97" s="7"/>
      <c r="H97" s="11"/>
      <c r="I97" s="52"/>
      <c r="J97" s="35"/>
      <c r="K97" s="36"/>
      <c r="L97" s="33"/>
      <c r="M97" s="45"/>
    </row>
    <row r="98" spans="1:13" ht="47.4" customHeight="1" x14ac:dyDescent="0.2">
      <c r="A98" s="13">
        <v>96</v>
      </c>
      <c r="B98" s="7" t="str">
        <f>IFERROR(VLOOKUP(C98,学会NO!$A$2:$B$147,2,FALSE),"")</f>
        <v/>
      </c>
      <c r="C98" s="11"/>
      <c r="D98" s="7"/>
      <c r="E98" s="9" t="str">
        <f t="shared" si="0"/>
        <v/>
      </c>
      <c r="F98" s="35"/>
      <c r="G98" s="7"/>
      <c r="H98" s="11"/>
      <c r="I98" s="52"/>
      <c r="J98" s="35"/>
      <c r="K98" s="36"/>
      <c r="L98" s="33"/>
      <c r="M98" s="45"/>
    </row>
    <row r="99" spans="1:13" ht="47.4" customHeight="1" x14ac:dyDescent="0.2">
      <c r="A99" s="13">
        <v>97</v>
      </c>
      <c r="B99" s="7" t="str">
        <f>IFERROR(VLOOKUP(C99,学会NO!$A$2:$B$147,2,FALSE),"")</f>
        <v/>
      </c>
      <c r="C99" s="11"/>
      <c r="D99" s="7"/>
      <c r="E99" s="9" t="str">
        <f t="shared" si="0"/>
        <v/>
      </c>
      <c r="F99" s="35"/>
      <c r="G99" s="7"/>
      <c r="H99" s="11"/>
      <c r="I99" s="52"/>
      <c r="J99" s="35"/>
      <c r="K99" s="36"/>
      <c r="L99" s="33"/>
      <c r="M99" s="45"/>
    </row>
    <row r="100" spans="1:13" ht="47.4" customHeight="1" x14ac:dyDescent="0.2">
      <c r="A100" s="13">
        <v>98</v>
      </c>
      <c r="B100" s="7" t="str">
        <f>IFERROR(VLOOKUP(C100,学会NO!$A$2:$B$147,2,FALSE),"")</f>
        <v/>
      </c>
      <c r="C100" s="11"/>
      <c r="D100" s="7"/>
      <c r="E100" s="9" t="str">
        <f t="shared" si="0"/>
        <v/>
      </c>
      <c r="F100" s="35"/>
      <c r="G100" s="7"/>
      <c r="H100" s="11"/>
      <c r="I100" s="52"/>
      <c r="J100" s="35"/>
      <c r="K100" s="36"/>
      <c r="L100" s="33"/>
      <c r="M100" s="45"/>
    </row>
    <row r="101" spans="1:13" ht="47.4" customHeight="1" x14ac:dyDescent="0.2">
      <c r="A101" s="13">
        <v>99</v>
      </c>
      <c r="B101" s="7" t="str">
        <f>IFERROR(VLOOKUP(C101,学会NO!$A$2:$B$147,2,FALSE),"")</f>
        <v/>
      </c>
      <c r="C101" s="11"/>
      <c r="D101" s="7"/>
      <c r="E101" s="9" t="str">
        <f t="shared" si="0"/>
        <v/>
      </c>
      <c r="F101" s="35"/>
      <c r="G101" s="7"/>
      <c r="H101" s="11"/>
      <c r="I101" s="52"/>
      <c r="J101" s="35"/>
      <c r="K101" s="36"/>
      <c r="L101" s="33"/>
      <c r="M101" s="45"/>
    </row>
    <row r="102" spans="1:13" ht="31.8" customHeight="1" x14ac:dyDescent="0.2">
      <c r="A102" s="84">
        <v>100</v>
      </c>
      <c r="B102" s="7" t="str">
        <f>IFERROR(VLOOKUP(C102,学会NO!$A$2:$B$147,2,FALSE),"")</f>
        <v/>
      </c>
      <c r="C102" s="11"/>
      <c r="D102" s="7"/>
      <c r="E102" s="9" t="str">
        <f t="shared" si="0"/>
        <v/>
      </c>
      <c r="F102" s="35"/>
      <c r="G102" s="7"/>
      <c r="H102" s="11"/>
      <c r="I102" s="52"/>
      <c r="J102" s="35"/>
      <c r="K102" s="36"/>
      <c r="L102" s="33"/>
      <c r="M102" s="45"/>
    </row>
  </sheetData>
  <autoFilter ref="A2:M102">
    <sortState ref="A207:M240">
      <sortCondition ref="D2:D264"/>
    </sortState>
  </autoFilter>
  <sortState ref="B3:M79">
    <sortCondition ref="B3:B79"/>
    <sortCondition ref="D3:D79"/>
  </sortState>
  <mergeCells count="1">
    <mergeCell ref="A1:M1"/>
  </mergeCells>
  <phoneticPr fontId="1"/>
  <conditionalFormatting sqref="D3:D102">
    <cfRule type="expression" dxfId="11" priority="4">
      <formula>IF(COUNTIF(D3,"*B3*")&gt;=1,TRUE,FALSE)</formula>
    </cfRule>
  </conditionalFormatting>
  <conditionalFormatting sqref="D1:D1048576">
    <cfRule type="duplicateValues" dxfId="10" priority="3"/>
  </conditionalFormatting>
  <conditionalFormatting sqref="D3:D102">
    <cfRule type="duplicateValues" dxfId="9" priority="55"/>
    <cfRule type="duplicateValues" dxfId="8" priority="56"/>
  </conditionalFormatting>
  <dataValidations count="2">
    <dataValidation type="list" allowBlank="1" showInputMessage="1" showErrorMessage="1" sqref="H3:H102">
      <formula1>"B 医学管理等,C 在宅医療,D 検査,E 画像診断,F 投薬,G 注射,H リハビリテーション,I 精神科専門療法,J 処置,K 手術,L 麻酔,M 放射線治療,N 病理診断"</formula1>
    </dataValidation>
    <dataValidation type="list" allowBlank="1" showInputMessage="1" showErrorMessage="1" sqref="M3:M102">
      <formula1>"受領済,修正版受領済,確認中"</formula1>
    </dataValidation>
  </dataValidations>
  <pageMargins left="0.70866141732283472" right="0.70866141732283472" top="0.74803149606299213" bottom="0.74803149606299213" header="0.31496062992125984" footer="0.31496062992125984"/>
  <pageSetup paperSize="8" scale="70"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集計!$B$7:$B$152</xm:f>
          </x14:formula1>
          <xm:sqref>C3:C102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N54"/>
  <sheetViews>
    <sheetView tabSelected="1" view="pageBreakPreview" zoomScaleNormal="100" zoomScaleSheetLayoutView="100" workbookViewId="0">
      <pane ySplit="2" topLeftCell="A12" activePane="bottomLeft" state="frozen"/>
      <selection pane="bottomLeft" activeCell="J19" sqref="J19"/>
    </sheetView>
  </sheetViews>
  <sheetFormatPr defaultColWidth="9" defaultRowHeight="45" customHeight="1" x14ac:dyDescent="0.2"/>
  <cols>
    <col min="1" max="1" width="6.21875" style="1" customWidth="1"/>
    <col min="2" max="2" width="9.77734375" style="1" customWidth="1"/>
    <col min="3" max="3" width="25.44140625" style="1" customWidth="1"/>
    <col min="4" max="4" width="10.44140625" style="2" customWidth="1"/>
    <col min="5" max="5" width="5.33203125" style="2" customWidth="1"/>
    <col min="6" max="6" width="25.21875" style="1" customWidth="1"/>
    <col min="7" max="8" width="9.77734375" style="2" customWidth="1"/>
    <col min="9" max="9" width="16.33203125" style="1" customWidth="1"/>
    <col min="10" max="10" width="11.77734375" style="1" customWidth="1"/>
    <col min="11" max="11" width="44.109375" style="1" customWidth="1"/>
    <col min="12" max="12" width="37.6640625" style="1" customWidth="1"/>
    <col min="13" max="13" width="8" style="2" customWidth="1"/>
    <col min="14" max="14" width="15.88671875" style="1" customWidth="1"/>
    <col min="15" max="16384" width="9" style="1"/>
  </cols>
  <sheetData>
    <row r="1" spans="1:14" ht="52.5" customHeight="1" x14ac:dyDescent="0.2">
      <c r="A1" s="119" t="s">
        <v>149</v>
      </c>
      <c r="B1" s="120"/>
      <c r="C1" s="120"/>
      <c r="D1" s="120"/>
      <c r="E1" s="120"/>
      <c r="F1" s="120"/>
      <c r="G1" s="120"/>
      <c r="H1" s="120"/>
      <c r="I1" s="120"/>
      <c r="J1" s="120"/>
      <c r="K1" s="120"/>
      <c r="L1" s="120"/>
      <c r="M1" s="120"/>
      <c r="N1" s="121"/>
    </row>
    <row r="2" spans="1:14" ht="57" customHeight="1" x14ac:dyDescent="0.2">
      <c r="A2" s="17"/>
      <c r="B2" s="19" t="s">
        <v>136</v>
      </c>
      <c r="C2" s="20" t="s">
        <v>0</v>
      </c>
      <c r="D2" s="20" t="s">
        <v>135</v>
      </c>
      <c r="E2" s="19" t="s">
        <v>137</v>
      </c>
      <c r="F2" s="19" t="s">
        <v>155</v>
      </c>
      <c r="G2" s="19" t="s">
        <v>139</v>
      </c>
      <c r="H2" s="19" t="s">
        <v>140</v>
      </c>
      <c r="I2" s="19" t="s">
        <v>158</v>
      </c>
      <c r="J2" s="19" t="s">
        <v>143</v>
      </c>
      <c r="K2" s="20" t="s">
        <v>132</v>
      </c>
      <c r="L2" s="19" t="s">
        <v>152</v>
      </c>
      <c r="M2" s="20" t="s">
        <v>138</v>
      </c>
      <c r="N2" s="21" t="s">
        <v>133</v>
      </c>
    </row>
    <row r="3" spans="1:14" ht="42" customHeight="1" x14ac:dyDescent="0.2">
      <c r="A3" s="18">
        <v>1</v>
      </c>
      <c r="B3" s="29">
        <f>IFERROR(VLOOKUP(C3,学会NO!$A$2:$B$147,2,FALSE),"")</f>
        <v>219</v>
      </c>
      <c r="C3" s="11" t="s">
        <v>360</v>
      </c>
      <c r="D3" s="7" t="s">
        <v>366</v>
      </c>
      <c r="E3" s="9" t="str">
        <f>RIGHT(D3,2)</f>
        <v>01</v>
      </c>
      <c r="F3" s="35"/>
      <c r="G3" s="51">
        <v>0</v>
      </c>
      <c r="H3" s="7" t="s">
        <v>252</v>
      </c>
      <c r="I3" s="50" t="s">
        <v>369</v>
      </c>
      <c r="J3" s="50" t="s">
        <v>368</v>
      </c>
      <c r="K3" s="35" t="s">
        <v>367</v>
      </c>
      <c r="L3" s="35" t="s">
        <v>370</v>
      </c>
      <c r="M3" s="7" t="s">
        <v>371</v>
      </c>
      <c r="N3" s="45" t="s">
        <v>197</v>
      </c>
    </row>
    <row r="4" spans="1:14" ht="42" customHeight="1" x14ac:dyDescent="0.2">
      <c r="A4" s="18">
        <v>2</v>
      </c>
      <c r="B4" s="29">
        <f>IFERROR(VLOOKUP(C4,学会NO!$A$2:$B$147,2,FALSE),"")</f>
        <v>232</v>
      </c>
      <c r="C4" s="11" t="s">
        <v>612</v>
      </c>
      <c r="D4" s="7" t="s">
        <v>609</v>
      </c>
      <c r="E4" s="9" t="str">
        <f>RIGHT(D4,2)</f>
        <v>01</v>
      </c>
      <c r="F4" s="35" t="s">
        <v>611</v>
      </c>
      <c r="G4" s="51">
        <v>2</v>
      </c>
      <c r="H4" s="7" t="s">
        <v>252</v>
      </c>
      <c r="I4" s="50" t="s">
        <v>369</v>
      </c>
      <c r="J4" s="50" t="s">
        <v>613</v>
      </c>
      <c r="K4" s="35" t="s">
        <v>610</v>
      </c>
      <c r="L4" s="35" t="s">
        <v>614</v>
      </c>
      <c r="M4" s="7" t="s">
        <v>615</v>
      </c>
      <c r="N4" s="45" t="s">
        <v>215</v>
      </c>
    </row>
    <row r="5" spans="1:14" ht="42" customHeight="1" x14ac:dyDescent="0.2">
      <c r="A5" s="18">
        <v>3</v>
      </c>
      <c r="B5" s="29">
        <f>IFERROR(VLOOKUP(C5,学会NO!$A$2:$B$147,2,FALSE),"")</f>
        <v>241</v>
      </c>
      <c r="C5" s="11" t="s">
        <v>621</v>
      </c>
      <c r="D5" s="7" t="s">
        <v>619</v>
      </c>
      <c r="E5" s="9" t="str">
        <f>RIGHT(D5,2)</f>
        <v>01</v>
      </c>
      <c r="F5" s="35" t="s">
        <v>622</v>
      </c>
      <c r="G5" s="51">
        <v>3</v>
      </c>
      <c r="H5" s="7" t="s">
        <v>431</v>
      </c>
      <c r="I5" s="50" t="s">
        <v>369</v>
      </c>
      <c r="J5" s="50"/>
      <c r="K5" s="35" t="s">
        <v>620</v>
      </c>
      <c r="L5" s="35"/>
      <c r="M5" s="7" t="s">
        <v>615</v>
      </c>
      <c r="N5" s="45" t="s">
        <v>215</v>
      </c>
    </row>
    <row r="6" spans="1:14" ht="42" customHeight="1" x14ac:dyDescent="0.2">
      <c r="A6" s="18">
        <v>4</v>
      </c>
      <c r="B6" s="29">
        <f>IFERROR(VLOOKUP(C6,学会NO!$A$2:$B$147,2,FALSE),"")</f>
        <v>241</v>
      </c>
      <c r="C6" s="11" t="s">
        <v>621</v>
      </c>
      <c r="D6" s="7" t="s">
        <v>623</v>
      </c>
      <c r="E6" s="9" t="str">
        <f>RIGHT(D6,2)</f>
        <v>02</v>
      </c>
      <c r="F6" s="35" t="s">
        <v>622</v>
      </c>
      <c r="G6" s="51">
        <v>3</v>
      </c>
      <c r="H6" s="7" t="s">
        <v>431</v>
      </c>
      <c r="I6" s="50" t="s">
        <v>369</v>
      </c>
      <c r="J6" s="50"/>
      <c r="K6" s="35" t="s">
        <v>624</v>
      </c>
      <c r="L6" s="35"/>
      <c r="M6" s="7" t="s">
        <v>625</v>
      </c>
      <c r="N6" s="45" t="s">
        <v>215</v>
      </c>
    </row>
    <row r="7" spans="1:14" ht="42" customHeight="1" x14ac:dyDescent="0.2">
      <c r="A7" s="18">
        <v>5</v>
      </c>
      <c r="B7" s="29">
        <f>IFERROR(VLOOKUP(C7,学会NO!$A$2:$B$147,2,FALSE),"")</f>
        <v>241</v>
      </c>
      <c r="C7" s="11" t="s">
        <v>621</v>
      </c>
      <c r="D7" s="7" t="s">
        <v>626</v>
      </c>
      <c r="E7" s="9" t="str">
        <f>RIGHT(D7,2)</f>
        <v>03</v>
      </c>
      <c r="F7" s="35" t="s">
        <v>622</v>
      </c>
      <c r="G7" s="51">
        <v>3</v>
      </c>
      <c r="H7" s="7" t="s">
        <v>431</v>
      </c>
      <c r="I7" s="50" t="s">
        <v>369</v>
      </c>
      <c r="J7" s="50"/>
      <c r="K7" s="35" t="s">
        <v>627</v>
      </c>
      <c r="L7" s="35"/>
      <c r="M7" s="7" t="s">
        <v>615</v>
      </c>
      <c r="N7" s="45" t="s">
        <v>215</v>
      </c>
    </row>
    <row r="8" spans="1:14" ht="42" customHeight="1" x14ac:dyDescent="0.2">
      <c r="A8" s="18">
        <v>6</v>
      </c>
      <c r="B8" s="29">
        <f>IFERROR(VLOOKUP(C8,学会NO!$A$2:$B$147,2,FALSE),"")</f>
        <v>245</v>
      </c>
      <c r="C8" s="11" t="s">
        <v>269</v>
      </c>
      <c r="D8" s="7" t="s">
        <v>270</v>
      </c>
      <c r="E8" s="9" t="str">
        <f>RIGHT(D8,2)</f>
        <v>01</v>
      </c>
      <c r="F8" s="35" t="s">
        <v>271</v>
      </c>
      <c r="G8" s="51">
        <v>2</v>
      </c>
      <c r="H8" s="7" t="s">
        <v>252</v>
      </c>
      <c r="I8" s="50"/>
      <c r="J8" s="50">
        <v>160032010</v>
      </c>
      <c r="K8" s="35" t="s">
        <v>272</v>
      </c>
      <c r="L8" s="35" t="s">
        <v>273</v>
      </c>
      <c r="M8" s="7">
        <v>0</v>
      </c>
      <c r="N8" s="45" t="s">
        <v>215</v>
      </c>
    </row>
    <row r="9" spans="1:14" ht="42" customHeight="1" x14ac:dyDescent="0.2">
      <c r="A9" s="18">
        <v>7</v>
      </c>
      <c r="B9" s="29">
        <f>IFERROR(VLOOKUP(C9,学会NO!$A$2:$B$147,2,FALSE),"")</f>
        <v>275</v>
      </c>
      <c r="C9" s="11" t="s">
        <v>439</v>
      </c>
      <c r="D9" s="7" t="s">
        <v>443</v>
      </c>
      <c r="E9" s="9" t="str">
        <f>RIGHT(D9,2)</f>
        <v>01</v>
      </c>
      <c r="F9" s="35" t="s">
        <v>440</v>
      </c>
      <c r="G9" s="51">
        <v>1</v>
      </c>
      <c r="H9" s="7" t="s">
        <v>431</v>
      </c>
      <c r="I9" s="50" t="s">
        <v>369</v>
      </c>
      <c r="J9" s="50"/>
      <c r="K9" s="35" t="s">
        <v>444</v>
      </c>
      <c r="L9" s="35"/>
      <c r="M9" s="7" t="s">
        <v>445</v>
      </c>
      <c r="N9" s="45" t="s">
        <v>215</v>
      </c>
    </row>
    <row r="10" spans="1:14" ht="42" customHeight="1" x14ac:dyDescent="0.2">
      <c r="A10" s="18">
        <v>8</v>
      </c>
      <c r="B10" s="29">
        <f>IFERROR(VLOOKUP(C10,学会NO!$A$2:$B$147,2,FALSE),"")</f>
        <v>275</v>
      </c>
      <c r="C10" s="11" t="s">
        <v>439</v>
      </c>
      <c r="D10" s="7" t="s">
        <v>446</v>
      </c>
      <c r="E10" s="9" t="str">
        <f>RIGHT(D10,2)</f>
        <v>02</v>
      </c>
      <c r="F10" s="35" t="s">
        <v>440</v>
      </c>
      <c r="G10" s="51">
        <v>1</v>
      </c>
      <c r="H10" s="7" t="s">
        <v>431</v>
      </c>
      <c r="I10" s="50" t="s">
        <v>369</v>
      </c>
      <c r="J10" s="50"/>
      <c r="K10" s="35" t="s">
        <v>447</v>
      </c>
      <c r="L10" s="35"/>
      <c r="M10" s="7" t="s">
        <v>445</v>
      </c>
      <c r="N10" s="45" t="s">
        <v>215</v>
      </c>
    </row>
    <row r="11" spans="1:14" ht="42" customHeight="1" x14ac:dyDescent="0.2">
      <c r="A11" s="18">
        <v>9</v>
      </c>
      <c r="B11" s="29">
        <f>IFERROR(VLOOKUP(C11,学会NO!$A$2:$B$147,2,FALSE),"")</f>
        <v>275</v>
      </c>
      <c r="C11" s="11" t="s">
        <v>439</v>
      </c>
      <c r="D11" s="7" t="s">
        <v>437</v>
      </c>
      <c r="E11" s="9" t="str">
        <f>RIGHT(D11,2)</f>
        <v>01</v>
      </c>
      <c r="F11" s="35" t="s">
        <v>440</v>
      </c>
      <c r="G11" s="51">
        <v>1</v>
      </c>
      <c r="H11" s="7" t="s">
        <v>252</v>
      </c>
      <c r="I11" s="50" t="s">
        <v>369</v>
      </c>
      <c r="J11" s="50" t="s">
        <v>441</v>
      </c>
      <c r="K11" s="35" t="s">
        <v>438</v>
      </c>
      <c r="L11" s="35" t="s">
        <v>442</v>
      </c>
      <c r="M11" s="7">
        <v>1</v>
      </c>
      <c r="N11" s="45" t="s">
        <v>215</v>
      </c>
    </row>
    <row r="12" spans="1:14" ht="42" customHeight="1" x14ac:dyDescent="0.2">
      <c r="A12" s="18">
        <v>10</v>
      </c>
      <c r="B12" s="29">
        <f>IFERROR(VLOOKUP(C12,学会NO!$A$2:$B$147,2,FALSE),"")</f>
        <v>297</v>
      </c>
      <c r="C12" s="11" t="s">
        <v>430</v>
      </c>
      <c r="D12" s="7" t="s">
        <v>429</v>
      </c>
      <c r="E12" s="9" t="str">
        <f>RIGHT(D12,2)</f>
        <v>01</v>
      </c>
      <c r="F12" s="35"/>
      <c r="G12" s="51"/>
      <c r="H12" s="7" t="s">
        <v>431</v>
      </c>
      <c r="I12" s="50" t="s">
        <v>369</v>
      </c>
      <c r="J12" s="50"/>
      <c r="K12" s="35" t="s">
        <v>432</v>
      </c>
      <c r="L12" s="35"/>
      <c r="M12" s="7">
        <v>0</v>
      </c>
      <c r="N12" s="45" t="s">
        <v>197</v>
      </c>
    </row>
    <row r="13" spans="1:14" ht="42" customHeight="1" x14ac:dyDescent="0.2">
      <c r="A13" s="18">
        <v>11</v>
      </c>
      <c r="B13" s="29">
        <f>IFERROR(VLOOKUP(C13,学会NO!$A$2:$B$147,2,FALSE),"")</f>
        <v>297</v>
      </c>
      <c r="C13" s="11" t="s">
        <v>430</v>
      </c>
      <c r="D13" s="7" t="s">
        <v>433</v>
      </c>
      <c r="E13" s="9" t="str">
        <f>RIGHT(D13,2)</f>
        <v>01</v>
      </c>
      <c r="F13" s="35"/>
      <c r="G13" s="51">
        <v>0</v>
      </c>
      <c r="H13" s="7" t="s">
        <v>252</v>
      </c>
      <c r="I13" s="50" t="s">
        <v>369</v>
      </c>
      <c r="J13" s="50" t="s">
        <v>435</v>
      </c>
      <c r="K13" s="35" t="s">
        <v>434</v>
      </c>
      <c r="L13" s="35" t="s">
        <v>436</v>
      </c>
      <c r="M13" s="7">
        <v>0</v>
      </c>
      <c r="N13" s="45" t="s">
        <v>197</v>
      </c>
    </row>
    <row r="14" spans="1:14" ht="99.6" customHeight="1" x14ac:dyDescent="0.2">
      <c r="A14" s="18">
        <v>12</v>
      </c>
      <c r="B14" s="29">
        <f>IFERROR(VLOOKUP(C14,学会NO!$A$2:$B$147,2,FALSE),"")</f>
        <v>712</v>
      </c>
      <c r="C14" s="11" t="s">
        <v>643</v>
      </c>
      <c r="D14" s="7" t="s">
        <v>648</v>
      </c>
      <c r="E14" s="9" t="str">
        <f>RIGHT(D14,2)</f>
        <v>01</v>
      </c>
      <c r="F14" s="35" t="s">
        <v>650</v>
      </c>
      <c r="G14" s="51">
        <v>6</v>
      </c>
      <c r="H14" s="7" t="s">
        <v>431</v>
      </c>
      <c r="I14" s="50" t="s">
        <v>369</v>
      </c>
      <c r="J14" s="50"/>
      <c r="K14" s="35" t="s">
        <v>649</v>
      </c>
      <c r="L14" s="35"/>
      <c r="M14" s="7" t="s">
        <v>647</v>
      </c>
      <c r="N14" s="45" t="s">
        <v>215</v>
      </c>
    </row>
    <row r="15" spans="1:14" ht="55.8" customHeight="1" x14ac:dyDescent="0.2">
      <c r="A15" s="18">
        <v>13</v>
      </c>
      <c r="B15" s="29">
        <f>IFERROR(VLOOKUP(C15,学会NO!$A$2:$B$147,2,FALSE),"")</f>
        <v>712</v>
      </c>
      <c r="C15" s="11" t="s">
        <v>643</v>
      </c>
      <c r="D15" s="7" t="s">
        <v>641</v>
      </c>
      <c r="E15" s="9" t="str">
        <f>RIGHT(D15,2)</f>
        <v>01</v>
      </c>
      <c r="F15" s="35" t="s">
        <v>644</v>
      </c>
      <c r="G15" s="51">
        <v>3</v>
      </c>
      <c r="H15" s="7" t="s">
        <v>252</v>
      </c>
      <c r="I15" s="50" t="s">
        <v>369</v>
      </c>
      <c r="J15" s="50" t="s">
        <v>645</v>
      </c>
      <c r="K15" s="35" t="s">
        <v>642</v>
      </c>
      <c r="L15" s="35" t="s">
        <v>646</v>
      </c>
      <c r="M15" s="7" t="s">
        <v>615</v>
      </c>
      <c r="N15" s="45" t="s">
        <v>215</v>
      </c>
    </row>
    <row r="16" spans="1:14" ht="42" customHeight="1" x14ac:dyDescent="0.2">
      <c r="A16" s="18">
        <v>14</v>
      </c>
      <c r="B16" s="29" t="str">
        <f>IFERROR(VLOOKUP(C16,学会NO!$A$2:$B$147,2,FALSE),"")</f>
        <v/>
      </c>
      <c r="C16" s="11"/>
      <c r="D16" s="7"/>
      <c r="E16" s="9" t="str">
        <f t="shared" ref="E4:E54" si="0">RIGHT(D16,2)</f>
        <v/>
      </c>
      <c r="F16" s="35"/>
      <c r="G16" s="51"/>
      <c r="H16" s="7"/>
      <c r="I16" s="50"/>
      <c r="J16" s="50"/>
      <c r="K16" s="35"/>
      <c r="L16" s="35"/>
      <c r="M16" s="7"/>
      <c r="N16" s="45"/>
    </row>
    <row r="17" spans="1:14" ht="42" customHeight="1" x14ac:dyDescent="0.2">
      <c r="A17" s="18">
        <v>15</v>
      </c>
      <c r="B17" s="29" t="str">
        <f>IFERROR(VLOOKUP(C17,学会NO!$A$2:$B$147,2,FALSE),"")</f>
        <v/>
      </c>
      <c r="C17" s="11"/>
      <c r="D17" s="7"/>
      <c r="E17" s="9" t="str">
        <f t="shared" si="0"/>
        <v/>
      </c>
      <c r="F17" s="35"/>
      <c r="G17" s="51"/>
      <c r="H17" s="7"/>
      <c r="I17" s="50"/>
      <c r="J17" s="50"/>
      <c r="K17" s="35"/>
      <c r="L17" s="35"/>
      <c r="M17" s="7"/>
      <c r="N17" s="45"/>
    </row>
    <row r="18" spans="1:14" ht="42" customHeight="1" x14ac:dyDescent="0.2">
      <c r="A18" s="18">
        <v>16</v>
      </c>
      <c r="B18" s="29" t="str">
        <f>IFERROR(VLOOKUP(C18,学会NO!$A$2:$B$147,2,FALSE),"")</f>
        <v/>
      </c>
      <c r="C18" s="11"/>
      <c r="D18" s="7"/>
      <c r="E18" s="9" t="str">
        <f t="shared" si="0"/>
        <v/>
      </c>
      <c r="F18" s="35"/>
      <c r="G18" s="51"/>
      <c r="H18" s="7"/>
      <c r="I18" s="50"/>
      <c r="J18" s="50"/>
      <c r="K18" s="35"/>
      <c r="L18" s="35"/>
      <c r="M18" s="7"/>
      <c r="N18" s="45"/>
    </row>
    <row r="19" spans="1:14" ht="42" customHeight="1" x14ac:dyDescent="0.2">
      <c r="A19" s="18">
        <v>17</v>
      </c>
      <c r="B19" s="29" t="str">
        <f>IFERROR(VLOOKUP(C19,学会NO!$A$2:$B$147,2,FALSE),"")</f>
        <v/>
      </c>
      <c r="C19" s="11"/>
      <c r="D19" s="7"/>
      <c r="E19" s="9" t="str">
        <f t="shared" si="0"/>
        <v/>
      </c>
      <c r="F19" s="35"/>
      <c r="G19" s="51"/>
      <c r="H19" s="7"/>
      <c r="I19" s="50"/>
      <c r="J19" s="50"/>
      <c r="K19" s="35"/>
      <c r="L19" s="35"/>
      <c r="M19" s="7"/>
      <c r="N19" s="45"/>
    </row>
    <row r="20" spans="1:14" ht="42" customHeight="1" x14ac:dyDescent="0.2">
      <c r="A20" s="18">
        <v>18</v>
      </c>
      <c r="B20" s="29" t="str">
        <f>IFERROR(VLOOKUP(C20,学会NO!$A$2:$B$147,2,FALSE),"")</f>
        <v/>
      </c>
      <c r="C20" s="11"/>
      <c r="D20" s="7"/>
      <c r="E20" s="9" t="str">
        <f t="shared" si="0"/>
        <v/>
      </c>
      <c r="F20" s="35"/>
      <c r="G20" s="51"/>
      <c r="H20" s="7"/>
      <c r="I20" s="50"/>
      <c r="J20" s="50"/>
      <c r="K20" s="35"/>
      <c r="L20" s="35"/>
      <c r="M20" s="7"/>
      <c r="N20" s="45"/>
    </row>
    <row r="21" spans="1:14" ht="42" customHeight="1" x14ac:dyDescent="0.2">
      <c r="A21" s="18">
        <v>19</v>
      </c>
      <c r="B21" s="29" t="str">
        <f>IFERROR(VLOOKUP(C21,学会NO!$A$2:$B$147,2,FALSE),"")</f>
        <v/>
      </c>
      <c r="C21" s="11"/>
      <c r="D21" s="7"/>
      <c r="E21" s="9" t="str">
        <f t="shared" si="0"/>
        <v/>
      </c>
      <c r="F21" s="35"/>
      <c r="G21" s="51"/>
      <c r="H21" s="7"/>
      <c r="I21" s="50"/>
      <c r="J21" s="50"/>
      <c r="K21" s="35"/>
      <c r="L21" s="35"/>
      <c r="M21" s="7"/>
      <c r="N21" s="45"/>
    </row>
    <row r="22" spans="1:14" ht="42" customHeight="1" x14ac:dyDescent="0.2">
      <c r="A22" s="18">
        <v>20</v>
      </c>
      <c r="B22" s="29" t="str">
        <f>IFERROR(VLOOKUP(C22,学会NO!$A$2:$B$147,2,FALSE),"")</f>
        <v/>
      </c>
      <c r="C22" s="11"/>
      <c r="D22" s="7"/>
      <c r="E22" s="9" t="str">
        <f t="shared" si="0"/>
        <v/>
      </c>
      <c r="F22" s="35"/>
      <c r="G22" s="51"/>
      <c r="H22" s="7"/>
      <c r="I22" s="50"/>
      <c r="J22" s="50"/>
      <c r="K22" s="35"/>
      <c r="L22" s="35"/>
      <c r="M22" s="7"/>
      <c r="N22" s="45"/>
    </row>
    <row r="23" spans="1:14" ht="42" customHeight="1" x14ac:dyDescent="0.2">
      <c r="A23" s="18">
        <v>21</v>
      </c>
      <c r="B23" s="29" t="str">
        <f>IFERROR(VLOOKUP(C23,学会NO!$A$2:$B$147,2,FALSE),"")</f>
        <v/>
      </c>
      <c r="C23" s="11"/>
      <c r="D23" s="7"/>
      <c r="E23" s="9" t="str">
        <f t="shared" si="0"/>
        <v/>
      </c>
      <c r="F23" s="35"/>
      <c r="G23" s="51"/>
      <c r="H23" s="7"/>
      <c r="I23" s="50"/>
      <c r="J23" s="50"/>
      <c r="K23" s="35"/>
      <c r="L23" s="35"/>
      <c r="M23" s="7"/>
      <c r="N23" s="45"/>
    </row>
    <row r="24" spans="1:14" ht="42" customHeight="1" x14ac:dyDescent="0.2">
      <c r="A24" s="18">
        <v>22</v>
      </c>
      <c r="B24" s="29" t="str">
        <f>IFERROR(VLOOKUP(C24,学会NO!$A$2:$B$147,2,FALSE),"")</f>
        <v/>
      </c>
      <c r="C24" s="11"/>
      <c r="D24" s="7"/>
      <c r="E24" s="9" t="str">
        <f t="shared" si="0"/>
        <v/>
      </c>
      <c r="F24" s="35"/>
      <c r="G24" s="51"/>
      <c r="H24" s="7"/>
      <c r="I24" s="50"/>
      <c r="J24" s="50"/>
      <c r="K24" s="35"/>
      <c r="L24" s="35"/>
      <c r="M24" s="7"/>
      <c r="N24" s="45"/>
    </row>
    <row r="25" spans="1:14" ht="42" customHeight="1" x14ac:dyDescent="0.2">
      <c r="A25" s="18">
        <v>23</v>
      </c>
      <c r="B25" s="29" t="str">
        <f>IFERROR(VLOOKUP(C25,学会NO!$A$2:$B$147,2,FALSE),"")</f>
        <v/>
      </c>
      <c r="C25" s="11"/>
      <c r="D25" s="7"/>
      <c r="E25" s="9" t="str">
        <f t="shared" si="0"/>
        <v/>
      </c>
      <c r="F25" s="35"/>
      <c r="G25" s="51"/>
      <c r="H25" s="7"/>
      <c r="I25" s="50"/>
      <c r="J25" s="50"/>
      <c r="K25" s="35"/>
      <c r="L25" s="35"/>
      <c r="M25" s="7"/>
      <c r="N25" s="45"/>
    </row>
    <row r="26" spans="1:14" ht="42" customHeight="1" x14ac:dyDescent="0.2">
      <c r="A26" s="18">
        <v>24</v>
      </c>
      <c r="B26" s="29" t="str">
        <f>IFERROR(VLOOKUP(C26,学会NO!$A$2:$B$147,2,FALSE),"")</f>
        <v/>
      </c>
      <c r="C26" s="11"/>
      <c r="D26" s="7"/>
      <c r="E26" s="9" t="str">
        <f t="shared" si="0"/>
        <v/>
      </c>
      <c r="F26" s="35"/>
      <c r="G26" s="51"/>
      <c r="H26" s="7"/>
      <c r="I26" s="50"/>
      <c r="J26" s="50"/>
      <c r="K26" s="35"/>
      <c r="L26" s="35"/>
      <c r="M26" s="7"/>
      <c r="N26" s="45"/>
    </row>
    <row r="27" spans="1:14" ht="42" customHeight="1" x14ac:dyDescent="0.2">
      <c r="A27" s="18">
        <v>25</v>
      </c>
      <c r="B27" s="29" t="str">
        <f>IFERROR(VLOOKUP(C27,学会NO!$A$2:$B$147,2,FALSE),"")</f>
        <v/>
      </c>
      <c r="C27" s="11"/>
      <c r="D27" s="7"/>
      <c r="E27" s="9" t="str">
        <f t="shared" si="0"/>
        <v/>
      </c>
      <c r="F27" s="35"/>
      <c r="G27" s="51"/>
      <c r="H27" s="7"/>
      <c r="I27" s="50"/>
      <c r="J27" s="50"/>
      <c r="K27" s="35"/>
      <c r="L27" s="35"/>
      <c r="M27" s="7"/>
      <c r="N27" s="45"/>
    </row>
    <row r="28" spans="1:14" ht="42" customHeight="1" x14ac:dyDescent="0.2">
      <c r="A28" s="18">
        <v>26</v>
      </c>
      <c r="B28" s="29" t="str">
        <f>IFERROR(VLOOKUP(C28,学会NO!$A$2:$B$147,2,FALSE),"")</f>
        <v/>
      </c>
      <c r="C28" s="11"/>
      <c r="D28" s="7"/>
      <c r="E28" s="9" t="str">
        <f t="shared" si="0"/>
        <v/>
      </c>
      <c r="F28" s="35"/>
      <c r="G28" s="51"/>
      <c r="H28" s="7"/>
      <c r="I28" s="50"/>
      <c r="J28" s="50"/>
      <c r="K28" s="35"/>
      <c r="L28" s="35"/>
      <c r="M28" s="7"/>
      <c r="N28" s="45"/>
    </row>
    <row r="29" spans="1:14" ht="42" customHeight="1" x14ac:dyDescent="0.2">
      <c r="A29" s="18">
        <v>27</v>
      </c>
      <c r="B29" s="29" t="str">
        <f>IFERROR(VLOOKUP(C29,学会NO!$A$2:$B$147,2,FALSE),"")</f>
        <v/>
      </c>
      <c r="C29" s="11"/>
      <c r="D29" s="7"/>
      <c r="E29" s="9" t="str">
        <f t="shared" si="0"/>
        <v/>
      </c>
      <c r="F29" s="35"/>
      <c r="G29" s="51"/>
      <c r="H29" s="7"/>
      <c r="I29" s="50"/>
      <c r="J29" s="50"/>
      <c r="K29" s="35"/>
      <c r="L29" s="35"/>
      <c r="M29" s="7"/>
      <c r="N29" s="45"/>
    </row>
    <row r="30" spans="1:14" ht="42" customHeight="1" x14ac:dyDescent="0.2">
      <c r="A30" s="18">
        <v>28</v>
      </c>
      <c r="B30" s="29" t="str">
        <f>IFERROR(VLOOKUP(C30,学会NO!$A$2:$B$147,2,FALSE),"")</f>
        <v/>
      </c>
      <c r="C30" s="11"/>
      <c r="D30" s="7"/>
      <c r="E30" s="9" t="str">
        <f t="shared" si="0"/>
        <v/>
      </c>
      <c r="F30" s="35"/>
      <c r="G30" s="51"/>
      <c r="H30" s="7"/>
      <c r="I30" s="50"/>
      <c r="J30" s="50"/>
      <c r="K30" s="35"/>
      <c r="L30" s="35"/>
      <c r="M30" s="7"/>
      <c r="N30" s="45"/>
    </row>
    <row r="31" spans="1:14" ht="42" customHeight="1" x14ac:dyDescent="0.2">
      <c r="A31" s="18">
        <v>29</v>
      </c>
      <c r="B31" s="29" t="str">
        <f>IFERROR(VLOOKUP(C31,学会NO!$A$2:$B$147,2,FALSE),"")</f>
        <v/>
      </c>
      <c r="C31" s="11"/>
      <c r="D31" s="7"/>
      <c r="E31" s="9" t="str">
        <f t="shared" si="0"/>
        <v/>
      </c>
      <c r="F31" s="35"/>
      <c r="G31" s="51"/>
      <c r="H31" s="7"/>
      <c r="I31" s="50"/>
      <c r="J31" s="50"/>
      <c r="K31" s="35"/>
      <c r="L31" s="35"/>
      <c r="M31" s="7"/>
      <c r="N31" s="45"/>
    </row>
    <row r="32" spans="1:14" ht="42" customHeight="1" x14ac:dyDescent="0.2">
      <c r="A32" s="18">
        <v>30</v>
      </c>
      <c r="B32" s="29" t="str">
        <f>IFERROR(VLOOKUP(C32,学会NO!$A$2:$B$147,2,FALSE),"")</f>
        <v/>
      </c>
      <c r="C32" s="11"/>
      <c r="D32" s="7"/>
      <c r="E32" s="9" t="str">
        <f t="shared" si="0"/>
        <v/>
      </c>
      <c r="F32" s="35"/>
      <c r="G32" s="51"/>
      <c r="H32" s="7"/>
      <c r="I32" s="50"/>
      <c r="J32" s="50"/>
      <c r="K32" s="35"/>
      <c r="L32" s="35"/>
      <c r="M32" s="7"/>
      <c r="N32" s="45"/>
    </row>
    <row r="33" spans="1:14" ht="42" customHeight="1" x14ac:dyDescent="0.2">
      <c r="A33" s="18">
        <v>31</v>
      </c>
      <c r="B33" s="29" t="str">
        <f>IFERROR(VLOOKUP(C33,学会NO!$A$2:$B$147,2,FALSE),"")</f>
        <v/>
      </c>
      <c r="C33" s="11"/>
      <c r="D33" s="7"/>
      <c r="E33" s="9" t="str">
        <f t="shared" si="0"/>
        <v/>
      </c>
      <c r="F33" s="35"/>
      <c r="G33" s="51"/>
      <c r="H33" s="7"/>
      <c r="I33" s="50"/>
      <c r="J33" s="50"/>
      <c r="K33" s="35"/>
      <c r="L33" s="35"/>
      <c r="M33" s="7"/>
      <c r="N33" s="45"/>
    </row>
    <row r="34" spans="1:14" ht="42" customHeight="1" x14ac:dyDescent="0.2">
      <c r="A34" s="18">
        <v>32</v>
      </c>
      <c r="B34" s="29" t="str">
        <f>IFERROR(VLOOKUP(C34,学会NO!$A$2:$B$147,2,FALSE),"")</f>
        <v/>
      </c>
      <c r="C34" s="11"/>
      <c r="D34" s="7"/>
      <c r="E34" s="9" t="str">
        <f t="shared" si="0"/>
        <v/>
      </c>
      <c r="F34" s="35"/>
      <c r="G34" s="51"/>
      <c r="H34" s="7"/>
      <c r="I34" s="50"/>
      <c r="J34" s="50"/>
      <c r="K34" s="35"/>
      <c r="L34" s="35"/>
      <c r="M34" s="7"/>
      <c r="N34" s="45"/>
    </row>
    <row r="35" spans="1:14" ht="42" customHeight="1" x14ac:dyDescent="0.2">
      <c r="A35" s="18">
        <v>33</v>
      </c>
      <c r="B35" s="29" t="str">
        <f>IFERROR(VLOOKUP(C35,学会NO!$A$2:$B$147,2,FALSE),"")</f>
        <v/>
      </c>
      <c r="C35" s="11"/>
      <c r="D35" s="7"/>
      <c r="E35" s="9" t="str">
        <f t="shared" si="0"/>
        <v/>
      </c>
      <c r="F35" s="35"/>
      <c r="G35" s="51"/>
      <c r="H35" s="7"/>
      <c r="I35" s="50"/>
      <c r="J35" s="50"/>
      <c r="K35" s="35"/>
      <c r="L35" s="35"/>
      <c r="M35" s="7"/>
      <c r="N35" s="45"/>
    </row>
    <row r="36" spans="1:14" ht="42" customHeight="1" x14ac:dyDescent="0.2">
      <c r="A36" s="18">
        <v>34</v>
      </c>
      <c r="B36" s="29" t="str">
        <f>IFERROR(VLOOKUP(C36,学会NO!$A$2:$B$147,2,FALSE),"")</f>
        <v/>
      </c>
      <c r="C36" s="11"/>
      <c r="D36" s="7"/>
      <c r="E36" s="9" t="str">
        <f t="shared" si="0"/>
        <v/>
      </c>
      <c r="F36" s="35"/>
      <c r="G36" s="51"/>
      <c r="H36" s="7"/>
      <c r="I36" s="50"/>
      <c r="J36" s="50"/>
      <c r="K36" s="35"/>
      <c r="L36" s="35"/>
      <c r="M36" s="7"/>
      <c r="N36" s="45"/>
    </row>
    <row r="37" spans="1:14" ht="42" customHeight="1" x14ac:dyDescent="0.2">
      <c r="A37" s="18">
        <v>35</v>
      </c>
      <c r="B37" s="29" t="str">
        <f>IFERROR(VLOOKUP(C37,学会NO!$A$2:$B$147,2,FALSE),"")</f>
        <v/>
      </c>
      <c r="C37" s="11"/>
      <c r="D37" s="7"/>
      <c r="E37" s="9" t="str">
        <f t="shared" si="0"/>
        <v/>
      </c>
      <c r="F37" s="35"/>
      <c r="G37" s="51"/>
      <c r="H37" s="7"/>
      <c r="I37" s="50"/>
      <c r="J37" s="50"/>
      <c r="K37" s="35"/>
      <c r="L37" s="35"/>
      <c r="M37" s="7"/>
      <c r="N37" s="45"/>
    </row>
    <row r="38" spans="1:14" ht="42" customHeight="1" x14ac:dyDescent="0.2">
      <c r="A38" s="18">
        <v>36</v>
      </c>
      <c r="B38" s="29" t="str">
        <f>IFERROR(VLOOKUP(C38,学会NO!$A$2:$B$147,2,FALSE),"")</f>
        <v/>
      </c>
      <c r="C38" s="11"/>
      <c r="D38" s="7"/>
      <c r="E38" s="9" t="str">
        <f t="shared" si="0"/>
        <v/>
      </c>
      <c r="F38" s="35"/>
      <c r="G38" s="51"/>
      <c r="H38" s="7"/>
      <c r="I38" s="50"/>
      <c r="J38" s="50"/>
      <c r="K38" s="35"/>
      <c r="L38" s="35"/>
      <c r="M38" s="7"/>
      <c r="N38" s="45"/>
    </row>
    <row r="39" spans="1:14" ht="42" customHeight="1" x14ac:dyDescent="0.2">
      <c r="A39" s="18">
        <v>37</v>
      </c>
      <c r="B39" s="29" t="str">
        <f>IFERROR(VLOOKUP(C39,学会NO!$A$2:$B$147,2,FALSE),"")</f>
        <v/>
      </c>
      <c r="C39" s="11"/>
      <c r="D39" s="7"/>
      <c r="E39" s="9" t="str">
        <f t="shared" si="0"/>
        <v/>
      </c>
      <c r="F39" s="35"/>
      <c r="G39" s="51"/>
      <c r="H39" s="7"/>
      <c r="I39" s="50"/>
      <c r="J39" s="50"/>
      <c r="K39" s="35"/>
      <c r="L39" s="35"/>
      <c r="M39" s="7"/>
      <c r="N39" s="45"/>
    </row>
    <row r="40" spans="1:14" ht="42" customHeight="1" x14ac:dyDescent="0.2">
      <c r="A40" s="18">
        <v>38</v>
      </c>
      <c r="B40" s="29" t="str">
        <f>IFERROR(VLOOKUP(C40,学会NO!$A$2:$B$147,2,FALSE),"")</f>
        <v/>
      </c>
      <c r="C40" s="11"/>
      <c r="D40" s="7"/>
      <c r="E40" s="9" t="str">
        <f t="shared" si="0"/>
        <v/>
      </c>
      <c r="F40" s="35"/>
      <c r="G40" s="51"/>
      <c r="H40" s="7"/>
      <c r="I40" s="50"/>
      <c r="J40" s="50"/>
      <c r="K40" s="35"/>
      <c r="L40" s="35"/>
      <c r="M40" s="7"/>
      <c r="N40" s="45"/>
    </row>
    <row r="41" spans="1:14" ht="42" customHeight="1" x14ac:dyDescent="0.2">
      <c r="A41" s="18">
        <v>39</v>
      </c>
      <c r="B41" s="29" t="str">
        <f>IFERROR(VLOOKUP(C41,学会NO!$A$2:$B$147,2,FALSE),"")</f>
        <v/>
      </c>
      <c r="C41" s="11"/>
      <c r="D41" s="7"/>
      <c r="E41" s="9" t="str">
        <f t="shared" si="0"/>
        <v/>
      </c>
      <c r="F41" s="35"/>
      <c r="G41" s="51"/>
      <c r="H41" s="7"/>
      <c r="I41" s="50"/>
      <c r="J41" s="50"/>
      <c r="K41" s="35"/>
      <c r="L41" s="35"/>
      <c r="M41" s="7"/>
      <c r="N41" s="45"/>
    </row>
    <row r="42" spans="1:14" ht="42" customHeight="1" x14ac:dyDescent="0.2">
      <c r="A42" s="18">
        <v>40</v>
      </c>
      <c r="B42" s="29" t="str">
        <f>IFERROR(VLOOKUP(C42,学会NO!$A$2:$B$147,2,FALSE),"")</f>
        <v/>
      </c>
      <c r="C42" s="11"/>
      <c r="D42" s="7"/>
      <c r="E42" s="9" t="str">
        <f t="shared" si="0"/>
        <v/>
      </c>
      <c r="F42" s="35"/>
      <c r="G42" s="51"/>
      <c r="H42" s="7"/>
      <c r="I42" s="50"/>
      <c r="J42" s="50"/>
      <c r="K42" s="35"/>
      <c r="L42" s="35"/>
      <c r="M42" s="7"/>
      <c r="N42" s="45"/>
    </row>
    <row r="43" spans="1:14" ht="42" customHeight="1" x14ac:dyDescent="0.2">
      <c r="A43" s="18">
        <v>41</v>
      </c>
      <c r="B43" s="29" t="str">
        <f>IFERROR(VLOOKUP(C43,学会NO!$A$2:$B$147,2,FALSE),"")</f>
        <v/>
      </c>
      <c r="C43" s="11"/>
      <c r="D43" s="7"/>
      <c r="E43" s="9" t="str">
        <f t="shared" si="0"/>
        <v/>
      </c>
      <c r="F43" s="35"/>
      <c r="G43" s="51"/>
      <c r="H43" s="7"/>
      <c r="I43" s="50"/>
      <c r="J43" s="50"/>
      <c r="K43" s="35"/>
      <c r="L43" s="35"/>
      <c r="M43" s="7"/>
      <c r="N43" s="45"/>
    </row>
    <row r="44" spans="1:14" ht="42" customHeight="1" x14ac:dyDescent="0.2">
      <c r="A44" s="18">
        <v>42</v>
      </c>
      <c r="B44" s="29" t="str">
        <f>IFERROR(VLOOKUP(C44,学会NO!$A$2:$B$147,2,FALSE),"")</f>
        <v/>
      </c>
      <c r="C44" s="11"/>
      <c r="D44" s="7"/>
      <c r="E44" s="9" t="str">
        <f t="shared" si="0"/>
        <v/>
      </c>
      <c r="F44" s="35"/>
      <c r="G44" s="51"/>
      <c r="H44" s="7"/>
      <c r="I44" s="50"/>
      <c r="J44" s="50"/>
      <c r="K44" s="35"/>
      <c r="L44" s="35"/>
      <c r="M44" s="7"/>
      <c r="N44" s="45"/>
    </row>
    <row r="45" spans="1:14" ht="42" customHeight="1" x14ac:dyDescent="0.2">
      <c r="A45" s="18">
        <v>43</v>
      </c>
      <c r="B45" s="29" t="str">
        <f>IFERROR(VLOOKUP(C45,学会NO!$A$2:$B$147,2,FALSE),"")</f>
        <v/>
      </c>
      <c r="C45" s="11"/>
      <c r="D45" s="7"/>
      <c r="E45" s="9" t="str">
        <f t="shared" si="0"/>
        <v/>
      </c>
      <c r="F45" s="35"/>
      <c r="G45" s="51"/>
      <c r="H45" s="7"/>
      <c r="I45" s="50"/>
      <c r="J45" s="50"/>
      <c r="K45" s="35"/>
      <c r="L45" s="35"/>
      <c r="M45" s="7"/>
      <c r="N45" s="45"/>
    </row>
    <row r="46" spans="1:14" ht="44.25" customHeight="1" x14ac:dyDescent="0.2">
      <c r="A46" s="18"/>
      <c r="B46" s="29" t="str">
        <f>IFERROR(VLOOKUP(C46,学会NO!$A$2:$B$147,2,FALSE),"")</f>
        <v/>
      </c>
      <c r="C46" s="11"/>
      <c r="D46" s="7"/>
      <c r="E46" s="9" t="str">
        <f t="shared" si="0"/>
        <v/>
      </c>
      <c r="F46" s="35"/>
      <c r="G46" s="51"/>
      <c r="H46" s="7"/>
      <c r="I46" s="50"/>
      <c r="J46" s="50"/>
      <c r="K46" s="35"/>
      <c r="L46" s="35"/>
      <c r="M46" s="7"/>
      <c r="N46" s="45"/>
    </row>
    <row r="47" spans="1:14" ht="44.25" customHeight="1" x14ac:dyDescent="0.2">
      <c r="A47" s="18"/>
      <c r="B47" s="29" t="str">
        <f>IFERROR(VLOOKUP(C47,学会NO!$A$2:$B$147,2,FALSE),"")</f>
        <v/>
      </c>
      <c r="C47" s="11"/>
      <c r="D47" s="7"/>
      <c r="E47" s="9" t="str">
        <f t="shared" si="0"/>
        <v/>
      </c>
      <c r="F47" s="35"/>
      <c r="G47" s="51"/>
      <c r="H47" s="7"/>
      <c r="I47" s="50"/>
      <c r="J47" s="50"/>
      <c r="K47" s="35"/>
      <c r="L47" s="35"/>
      <c r="M47" s="7"/>
      <c r="N47" s="45"/>
    </row>
    <row r="48" spans="1:14" ht="44.25" customHeight="1" x14ac:dyDescent="0.2">
      <c r="A48" s="18"/>
      <c r="B48" s="29" t="str">
        <f>IFERROR(VLOOKUP(C48,学会NO!$A$2:$B$147,2,FALSE),"")</f>
        <v/>
      </c>
      <c r="C48" s="11"/>
      <c r="D48" s="7"/>
      <c r="E48" s="9" t="str">
        <f t="shared" si="0"/>
        <v/>
      </c>
      <c r="F48" s="35"/>
      <c r="G48" s="51"/>
      <c r="H48" s="7"/>
      <c r="I48" s="50"/>
      <c r="J48" s="50"/>
      <c r="K48" s="35"/>
      <c r="L48" s="35"/>
      <c r="M48" s="7"/>
      <c r="N48" s="45"/>
    </row>
    <row r="49" spans="1:14" ht="44.25" customHeight="1" x14ac:dyDescent="0.2">
      <c r="A49" s="18"/>
      <c r="B49" s="29" t="str">
        <f>IFERROR(VLOOKUP(C49,学会NO!$A$2:$B$147,2,FALSE),"")</f>
        <v/>
      </c>
      <c r="C49" s="11"/>
      <c r="D49" s="7"/>
      <c r="E49" s="9" t="str">
        <f t="shared" si="0"/>
        <v/>
      </c>
      <c r="F49" s="35"/>
      <c r="G49" s="51"/>
      <c r="H49" s="7"/>
      <c r="I49" s="50"/>
      <c r="J49" s="50"/>
      <c r="K49" s="35"/>
      <c r="L49" s="35"/>
      <c r="M49" s="7"/>
      <c r="N49" s="45"/>
    </row>
    <row r="50" spans="1:14" ht="44.25" customHeight="1" x14ac:dyDescent="0.2">
      <c r="A50" s="18"/>
      <c r="B50" s="29" t="str">
        <f>IFERROR(VLOOKUP(C50,学会NO!$A$2:$B$147,2,FALSE),"")</f>
        <v/>
      </c>
      <c r="C50" s="11"/>
      <c r="D50" s="7"/>
      <c r="E50" s="9" t="str">
        <f t="shared" si="0"/>
        <v/>
      </c>
      <c r="F50" s="35"/>
      <c r="G50" s="51"/>
      <c r="H50" s="7"/>
      <c r="I50" s="50"/>
      <c r="J50" s="50"/>
      <c r="K50" s="35"/>
      <c r="L50" s="35"/>
      <c r="M50" s="7"/>
      <c r="N50" s="45"/>
    </row>
    <row r="51" spans="1:14" ht="44.25" customHeight="1" x14ac:dyDescent="0.2">
      <c r="A51" s="18"/>
      <c r="B51" s="29" t="str">
        <f>IFERROR(VLOOKUP(C51,学会NO!$A$2:$B$147,2,FALSE),"")</f>
        <v/>
      </c>
      <c r="C51" s="11"/>
      <c r="D51" s="7"/>
      <c r="E51" s="9" t="str">
        <f t="shared" si="0"/>
        <v/>
      </c>
      <c r="F51" s="35"/>
      <c r="G51" s="51"/>
      <c r="H51" s="7"/>
      <c r="I51" s="50"/>
      <c r="J51" s="50"/>
      <c r="K51" s="35"/>
      <c r="L51" s="35"/>
      <c r="M51" s="7"/>
      <c r="N51" s="45"/>
    </row>
    <row r="52" spans="1:14" ht="44.25" customHeight="1" x14ac:dyDescent="0.2">
      <c r="A52" s="18"/>
      <c r="B52" s="29" t="str">
        <f>IFERROR(VLOOKUP(C52,学会NO!$A$2:$B$147,2,FALSE),"")</f>
        <v/>
      </c>
      <c r="C52" s="11"/>
      <c r="D52" s="7"/>
      <c r="E52" s="9" t="str">
        <f t="shared" si="0"/>
        <v/>
      </c>
      <c r="F52" s="35"/>
      <c r="G52" s="51"/>
      <c r="H52" s="7"/>
      <c r="I52" s="50"/>
      <c r="J52" s="50"/>
      <c r="K52" s="35"/>
      <c r="L52" s="35"/>
      <c r="M52" s="7"/>
      <c r="N52" s="45"/>
    </row>
    <row r="53" spans="1:14" ht="44.25" customHeight="1" x14ac:dyDescent="0.2">
      <c r="A53" s="18"/>
      <c r="B53" s="29" t="str">
        <f>IFERROR(VLOOKUP(C53,学会NO!$A$2:$B$147,2,FALSE),"")</f>
        <v/>
      </c>
      <c r="C53" s="11"/>
      <c r="D53" s="7"/>
      <c r="E53" s="9" t="str">
        <f t="shared" si="0"/>
        <v/>
      </c>
      <c r="F53" s="35"/>
      <c r="G53" s="51"/>
      <c r="H53" s="7"/>
      <c r="I53" s="50"/>
      <c r="J53" s="50"/>
      <c r="K53" s="35"/>
      <c r="L53" s="35"/>
      <c r="M53" s="7"/>
      <c r="N53" s="45"/>
    </row>
    <row r="54" spans="1:14" ht="44.25" customHeight="1" x14ac:dyDescent="0.2">
      <c r="A54" s="18"/>
      <c r="B54" s="29" t="str">
        <f>IFERROR(VLOOKUP(C54,学会NO!$A$2:$B$147,2,FALSE),"")</f>
        <v/>
      </c>
      <c r="C54" s="11"/>
      <c r="D54" s="7"/>
      <c r="E54" s="9" t="str">
        <f t="shared" si="0"/>
        <v/>
      </c>
      <c r="F54" s="35"/>
      <c r="G54" s="51"/>
      <c r="H54" s="7"/>
      <c r="I54" s="50"/>
      <c r="J54" s="50"/>
      <c r="K54" s="35"/>
      <c r="L54" s="35"/>
      <c r="M54" s="7"/>
      <c r="N54" s="45"/>
    </row>
  </sheetData>
  <autoFilter ref="A2:N54">
    <sortState ref="A3:N60">
      <sortCondition ref="B2:B60"/>
    </sortState>
  </autoFilter>
  <sortState ref="B3:N15">
    <sortCondition ref="B3:B15"/>
    <sortCondition ref="D3:D15"/>
  </sortState>
  <mergeCells count="1">
    <mergeCell ref="A1:N1"/>
  </mergeCells>
  <phoneticPr fontId="1"/>
  <conditionalFormatting sqref="D3:D54">
    <cfRule type="expression" dxfId="7" priority="5">
      <formula>IF(COUNTIF(D3,"*B3*")&gt;=1,TRUE,FALSE)</formula>
    </cfRule>
  </conditionalFormatting>
  <conditionalFormatting sqref="D3:D54">
    <cfRule type="duplicateValues" dxfId="6" priority="57"/>
  </conditionalFormatting>
  <conditionalFormatting sqref="D3:D54">
    <cfRule type="duplicateValues" dxfId="5" priority="58"/>
    <cfRule type="duplicateValues" dxfId="4" priority="59"/>
  </conditionalFormatting>
  <dataValidations count="3">
    <dataValidation type="list" allowBlank="1" showInputMessage="1" showErrorMessage="1" sqref="N3:N54">
      <formula1>"受領済,修正版受領済,確認中"</formula1>
    </dataValidation>
    <dataValidation type="list" allowBlank="1" showInputMessage="1" showErrorMessage="1" sqref="I3:I54">
      <formula1>"A 基本診療料 第1部 初・再診料,A 基本診療料 第2部 入院料等,その他"</formula1>
    </dataValidation>
    <dataValidation type="list" allowBlank="1" showInputMessage="1" showErrorMessage="1" sqref="H3:H54">
      <formula1>"既,未"</formula1>
    </dataValidation>
  </dataValidations>
  <pageMargins left="0.70866141732283472" right="0.70866141732283472" top="0.74803149606299213" bottom="0.74803149606299213" header="0.31496062992125984" footer="0.31496062992125984"/>
  <pageSetup paperSize="8" scale="70"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集計!$B$7:$B$152</xm:f>
          </x14:formula1>
          <xm:sqref>C3:C54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31"/>
  <sheetViews>
    <sheetView view="pageBreakPreview" zoomScale="75" zoomScaleNormal="100" zoomScaleSheetLayoutView="75" workbookViewId="0">
      <pane ySplit="2" topLeftCell="A3" activePane="bottomLeft" state="frozen"/>
      <selection pane="bottomLeft" activeCell="H9" sqref="H9"/>
    </sheetView>
  </sheetViews>
  <sheetFormatPr defaultColWidth="9" defaultRowHeight="45" customHeight="1" x14ac:dyDescent="0.2"/>
  <cols>
    <col min="1" max="1" width="6.21875" style="1" customWidth="1"/>
    <col min="2" max="2" width="9.77734375" style="1" customWidth="1"/>
    <col min="3" max="3" width="27.21875" style="1" customWidth="1"/>
    <col min="4" max="4" width="11.21875" style="2" customWidth="1"/>
    <col min="5" max="5" width="11" style="2" customWidth="1"/>
    <col min="6" max="6" width="29.109375" style="1" customWidth="1"/>
    <col min="7" max="7" width="41.88671875" style="1" customWidth="1"/>
    <col min="8" max="8" width="55.21875" style="1" customWidth="1"/>
    <col min="9" max="9" width="22.6640625" style="1" customWidth="1"/>
    <col min="10" max="10" width="22.44140625" style="2" customWidth="1"/>
    <col min="11" max="11" width="10.77734375" style="2" customWidth="1"/>
    <col min="12" max="12" width="20.77734375" style="1" customWidth="1"/>
    <col min="13" max="16384" width="9" style="1"/>
  </cols>
  <sheetData>
    <row r="1" spans="1:12" ht="52.5" customHeight="1" x14ac:dyDescent="0.2">
      <c r="A1" s="122" t="s">
        <v>183</v>
      </c>
      <c r="B1" s="123"/>
      <c r="C1" s="123"/>
      <c r="D1" s="123"/>
      <c r="E1" s="123"/>
      <c r="F1" s="123"/>
      <c r="G1" s="123"/>
      <c r="H1" s="123"/>
      <c r="I1" s="123"/>
      <c r="J1" s="123"/>
      <c r="K1" s="123"/>
      <c r="L1" s="124"/>
    </row>
    <row r="2" spans="1:12" ht="57" customHeight="1" x14ac:dyDescent="0.2">
      <c r="A2" s="22"/>
      <c r="B2" s="24" t="s">
        <v>136</v>
      </c>
      <c r="C2" s="25" t="s">
        <v>0</v>
      </c>
      <c r="D2" s="25" t="s">
        <v>142</v>
      </c>
      <c r="E2" s="24" t="s">
        <v>140</v>
      </c>
      <c r="F2" s="25" t="s">
        <v>144</v>
      </c>
      <c r="G2" s="25" t="s">
        <v>145</v>
      </c>
      <c r="H2" s="25" t="s">
        <v>146</v>
      </c>
      <c r="I2" s="25" t="s">
        <v>147</v>
      </c>
      <c r="J2" s="25" t="s">
        <v>148</v>
      </c>
      <c r="K2" s="25" t="s">
        <v>153</v>
      </c>
      <c r="L2" s="26" t="s">
        <v>133</v>
      </c>
    </row>
    <row r="3" spans="1:12" ht="52.8" customHeight="1" x14ac:dyDescent="0.2">
      <c r="A3" s="23">
        <v>1</v>
      </c>
      <c r="B3" s="33">
        <f>IFERROR(VLOOKUP(C3,学会NO!$A$2:$B$147,2,FALSE),"")</f>
        <v>215</v>
      </c>
      <c r="C3" s="11" t="s">
        <v>250</v>
      </c>
      <c r="D3" s="34" t="s">
        <v>251</v>
      </c>
      <c r="E3" s="33" t="s">
        <v>252</v>
      </c>
      <c r="F3" s="11" t="s">
        <v>253</v>
      </c>
      <c r="G3" s="11" t="s">
        <v>254</v>
      </c>
      <c r="H3" s="11" t="s">
        <v>255</v>
      </c>
      <c r="I3" s="11" t="s">
        <v>256</v>
      </c>
      <c r="J3" s="30" t="s">
        <v>257</v>
      </c>
      <c r="K3" s="30" t="s">
        <v>249</v>
      </c>
      <c r="L3" s="47" t="s">
        <v>197</v>
      </c>
    </row>
    <row r="4" spans="1:12" ht="52.8" customHeight="1" x14ac:dyDescent="0.2">
      <c r="A4" s="23">
        <v>2</v>
      </c>
      <c r="B4" s="33">
        <f>IFERROR(VLOOKUP(C4,学会NO!$A$2:$B$147,2,FALSE),"")</f>
        <v>265</v>
      </c>
      <c r="C4" s="11" t="s">
        <v>278</v>
      </c>
      <c r="D4" s="34" t="s">
        <v>286</v>
      </c>
      <c r="E4" s="33" t="s">
        <v>252</v>
      </c>
      <c r="F4" s="11" t="s">
        <v>287</v>
      </c>
      <c r="G4" s="11" t="s">
        <v>288</v>
      </c>
      <c r="H4" s="11" t="s">
        <v>289</v>
      </c>
      <c r="I4" s="11" t="s">
        <v>290</v>
      </c>
      <c r="J4" s="30" t="s">
        <v>291</v>
      </c>
      <c r="K4" s="30">
        <v>0</v>
      </c>
      <c r="L4" s="47" t="s">
        <v>197</v>
      </c>
    </row>
    <row r="5" spans="1:12" ht="52.8" customHeight="1" x14ac:dyDescent="0.2">
      <c r="A5" s="23">
        <v>3</v>
      </c>
      <c r="B5" s="33">
        <f>IFERROR(VLOOKUP(C5,学会NO!$A$2:$B$147,2,FALSE),"")</f>
        <v>265</v>
      </c>
      <c r="C5" s="11" t="s">
        <v>278</v>
      </c>
      <c r="D5" s="34" t="s">
        <v>292</v>
      </c>
      <c r="E5" s="33" t="s">
        <v>252</v>
      </c>
      <c r="F5" s="11" t="s">
        <v>287</v>
      </c>
      <c r="G5" s="11" t="s">
        <v>288</v>
      </c>
      <c r="H5" s="11" t="s">
        <v>289</v>
      </c>
      <c r="I5" s="11" t="s">
        <v>293</v>
      </c>
      <c r="J5" s="30" t="s">
        <v>294</v>
      </c>
      <c r="K5" s="30">
        <v>0</v>
      </c>
      <c r="L5" s="47" t="s">
        <v>197</v>
      </c>
    </row>
    <row r="6" spans="1:12" ht="52.8" customHeight="1" x14ac:dyDescent="0.2">
      <c r="A6" s="23">
        <v>4</v>
      </c>
      <c r="B6" s="33">
        <f>IFERROR(VLOOKUP(C6,学会NO!$A$2:$B$147,2,FALSE),"")</f>
        <v>277</v>
      </c>
      <c r="C6" s="11" t="s">
        <v>328</v>
      </c>
      <c r="D6" s="34" t="s">
        <v>335</v>
      </c>
      <c r="E6" s="33" t="s">
        <v>252</v>
      </c>
      <c r="F6" s="11" t="s">
        <v>332</v>
      </c>
      <c r="G6" s="11" t="s">
        <v>333</v>
      </c>
      <c r="H6" s="11" t="s">
        <v>334</v>
      </c>
      <c r="I6" s="11" t="s">
        <v>330</v>
      </c>
      <c r="J6" s="30" t="s">
        <v>331</v>
      </c>
      <c r="K6" s="30" t="s">
        <v>329</v>
      </c>
      <c r="L6" s="47" t="s">
        <v>197</v>
      </c>
    </row>
    <row r="7" spans="1:12" ht="52.8" customHeight="1" x14ac:dyDescent="0.2">
      <c r="A7" s="23">
        <v>5</v>
      </c>
      <c r="B7" s="33" t="str">
        <f>IFERROR(VLOOKUP(C7,学会NO!$A$2:$B$147,2,FALSE),"")</f>
        <v/>
      </c>
      <c r="C7" s="11"/>
      <c r="D7" s="34"/>
      <c r="E7" s="33"/>
      <c r="F7" s="11"/>
      <c r="G7" s="11"/>
      <c r="H7" s="11"/>
      <c r="I7" s="11"/>
      <c r="J7" s="30"/>
      <c r="K7" s="30"/>
      <c r="L7" s="47"/>
    </row>
    <row r="8" spans="1:12" ht="52.8" customHeight="1" x14ac:dyDescent="0.2">
      <c r="A8" s="23">
        <v>6</v>
      </c>
      <c r="B8" s="33" t="str">
        <f>IFERROR(VLOOKUP(C8,学会NO!$A$2:$B$147,2,FALSE),"")</f>
        <v/>
      </c>
      <c r="C8" s="11"/>
      <c r="D8" s="34"/>
      <c r="E8" s="33"/>
      <c r="F8" s="11"/>
      <c r="G8" s="11"/>
      <c r="H8" s="11"/>
      <c r="I8" s="11"/>
      <c r="J8" s="30"/>
      <c r="K8" s="30"/>
      <c r="L8" s="47"/>
    </row>
    <row r="9" spans="1:12" ht="52.8" customHeight="1" x14ac:dyDescent="0.2">
      <c r="A9" s="23">
        <v>7</v>
      </c>
      <c r="B9" s="33" t="str">
        <f>IFERROR(VLOOKUP(C9,学会NO!$A$2:$B$147,2,FALSE),"")</f>
        <v/>
      </c>
      <c r="C9" s="11"/>
      <c r="D9" s="34"/>
      <c r="E9" s="33"/>
      <c r="F9" s="11"/>
      <c r="G9" s="11"/>
      <c r="H9" s="11"/>
      <c r="I9" s="11"/>
      <c r="J9" s="30"/>
      <c r="K9" s="30"/>
      <c r="L9" s="47"/>
    </row>
    <row r="10" spans="1:12" ht="52.8" customHeight="1" x14ac:dyDescent="0.2">
      <c r="A10" s="23">
        <v>8</v>
      </c>
      <c r="B10" s="33" t="str">
        <f>IFERROR(VLOOKUP(C10,学会NO!$A$2:$B$147,2,FALSE),"")</f>
        <v/>
      </c>
      <c r="C10" s="11"/>
      <c r="D10" s="34"/>
      <c r="E10" s="33"/>
      <c r="F10" s="11"/>
      <c r="G10" s="11"/>
      <c r="H10" s="11"/>
      <c r="I10" s="11"/>
      <c r="J10" s="30"/>
      <c r="K10" s="30"/>
      <c r="L10" s="47"/>
    </row>
    <row r="11" spans="1:12" ht="52.8" customHeight="1" x14ac:dyDescent="0.2">
      <c r="A11" s="23">
        <v>9</v>
      </c>
      <c r="B11" s="33" t="str">
        <f>IFERROR(VLOOKUP(C11,学会NO!$A$2:$B$147,2,FALSE),"")</f>
        <v/>
      </c>
      <c r="C11" s="11"/>
      <c r="D11" s="34"/>
      <c r="E11" s="33"/>
      <c r="F11" s="11"/>
      <c r="G11" s="11"/>
      <c r="H11" s="11"/>
      <c r="I11" s="11"/>
      <c r="J11" s="30"/>
      <c r="K11" s="30"/>
      <c r="L11" s="47"/>
    </row>
    <row r="12" spans="1:12" ht="52.8" customHeight="1" x14ac:dyDescent="0.2">
      <c r="A12" s="23">
        <v>10</v>
      </c>
      <c r="B12" s="33" t="str">
        <f>IFERROR(VLOOKUP(C12,学会NO!$A$2:$B$147,2,FALSE),"")</f>
        <v/>
      </c>
      <c r="C12" s="11"/>
      <c r="D12" s="34"/>
      <c r="E12" s="33"/>
      <c r="F12" s="11"/>
      <c r="G12" s="11"/>
      <c r="H12" s="11"/>
      <c r="I12" s="11"/>
      <c r="J12" s="30"/>
      <c r="K12" s="30"/>
      <c r="L12" s="47"/>
    </row>
    <row r="13" spans="1:12" ht="52.8" customHeight="1" x14ac:dyDescent="0.2">
      <c r="A13" s="23">
        <v>11</v>
      </c>
      <c r="B13" s="33" t="str">
        <f>IFERROR(VLOOKUP(C13,学会NO!$A$2:$B$147,2,FALSE),"")</f>
        <v/>
      </c>
      <c r="C13" s="11"/>
      <c r="D13" s="34"/>
      <c r="E13" s="33"/>
      <c r="F13" s="11"/>
      <c r="G13" s="11"/>
      <c r="H13" s="11"/>
      <c r="I13" s="11"/>
      <c r="J13" s="30"/>
      <c r="K13" s="30"/>
      <c r="L13" s="47"/>
    </row>
    <row r="14" spans="1:12" ht="52.8" customHeight="1" x14ac:dyDescent="0.2">
      <c r="A14" s="23">
        <v>12</v>
      </c>
      <c r="B14" s="33" t="str">
        <f>IFERROR(VLOOKUP(C14,学会NO!$A$2:$B$147,2,FALSE),"")</f>
        <v/>
      </c>
      <c r="C14" s="11"/>
      <c r="D14" s="34"/>
      <c r="E14" s="33"/>
      <c r="F14" s="11"/>
      <c r="G14" s="11"/>
      <c r="H14" s="11"/>
      <c r="I14" s="11"/>
      <c r="J14" s="30"/>
      <c r="K14" s="30"/>
      <c r="L14" s="47"/>
    </row>
    <row r="15" spans="1:12" ht="52.8" customHeight="1" x14ac:dyDescent="0.2">
      <c r="A15" s="23">
        <v>13</v>
      </c>
      <c r="B15" s="33" t="str">
        <f>IFERROR(VLOOKUP(C15,学会NO!$A$2:$B$147,2,FALSE),"")</f>
        <v/>
      </c>
      <c r="C15" s="11"/>
      <c r="D15" s="34"/>
      <c r="E15" s="33"/>
      <c r="F15" s="11"/>
      <c r="G15" s="11"/>
      <c r="H15" s="11"/>
      <c r="I15" s="11"/>
      <c r="J15" s="30"/>
      <c r="K15" s="30"/>
      <c r="L15" s="47"/>
    </row>
    <row r="16" spans="1:12" ht="52.8" customHeight="1" x14ac:dyDescent="0.2">
      <c r="A16" s="23">
        <v>14</v>
      </c>
      <c r="B16" s="33" t="str">
        <f>IFERROR(VLOOKUP(C16,学会NO!$A$2:$B$147,2,FALSE),"")</f>
        <v/>
      </c>
      <c r="C16" s="11"/>
      <c r="D16" s="34"/>
      <c r="E16" s="33"/>
      <c r="F16" s="11"/>
      <c r="G16" s="11"/>
      <c r="H16" s="11"/>
      <c r="I16" s="11"/>
      <c r="J16" s="30"/>
      <c r="K16" s="30"/>
      <c r="L16" s="47"/>
    </row>
    <row r="17" spans="1:12" ht="52.8" customHeight="1" x14ac:dyDescent="0.2">
      <c r="A17" s="23">
        <v>15</v>
      </c>
      <c r="B17" s="33" t="str">
        <f>IFERROR(VLOOKUP(C17,学会NO!$A$2:$B$147,2,FALSE),"")</f>
        <v/>
      </c>
      <c r="C17" s="11"/>
      <c r="D17" s="34"/>
      <c r="E17" s="33"/>
      <c r="F17" s="11"/>
      <c r="G17" s="11"/>
      <c r="H17" s="11"/>
      <c r="I17" s="11"/>
      <c r="J17" s="30"/>
      <c r="K17" s="30"/>
      <c r="L17" s="47"/>
    </row>
    <row r="18" spans="1:12" ht="52.8" customHeight="1" x14ac:dyDescent="0.2">
      <c r="A18" s="23">
        <v>16</v>
      </c>
      <c r="B18" s="33" t="str">
        <f>IFERROR(VLOOKUP(C18,学会NO!$A$2:$B$147,2,FALSE),"")</f>
        <v/>
      </c>
      <c r="C18" s="11"/>
      <c r="D18" s="34"/>
      <c r="E18" s="33"/>
      <c r="F18" s="11"/>
      <c r="G18" s="11"/>
      <c r="H18" s="11"/>
      <c r="I18" s="11"/>
      <c r="J18" s="30"/>
      <c r="K18" s="30"/>
      <c r="L18" s="47"/>
    </row>
    <row r="19" spans="1:12" ht="52.8" customHeight="1" x14ac:dyDescent="0.2">
      <c r="A19" s="23">
        <v>17</v>
      </c>
      <c r="B19" s="33" t="str">
        <f>IFERROR(VLOOKUP(C19,学会NO!$A$2:$B$147,2,FALSE),"")</f>
        <v/>
      </c>
      <c r="C19" s="11"/>
      <c r="D19" s="34"/>
      <c r="E19" s="33"/>
      <c r="F19" s="11"/>
      <c r="G19" s="11"/>
      <c r="H19" s="11"/>
      <c r="I19" s="11"/>
      <c r="J19" s="30"/>
      <c r="K19" s="30"/>
      <c r="L19" s="47"/>
    </row>
    <row r="20" spans="1:12" ht="52.8" customHeight="1" x14ac:dyDescent="0.2">
      <c r="A20" s="23">
        <v>18</v>
      </c>
      <c r="B20" s="33" t="str">
        <f>IFERROR(VLOOKUP(C20,学会NO!$A$2:$B$147,2,FALSE),"")</f>
        <v/>
      </c>
      <c r="C20" s="11"/>
      <c r="D20" s="34"/>
      <c r="E20" s="33"/>
      <c r="F20" s="11"/>
      <c r="G20" s="11"/>
      <c r="H20" s="11"/>
      <c r="I20" s="11"/>
      <c r="J20" s="30"/>
      <c r="K20" s="30"/>
      <c r="L20" s="47"/>
    </row>
    <row r="21" spans="1:12" ht="52.8" customHeight="1" x14ac:dyDescent="0.2">
      <c r="A21" s="23">
        <v>19</v>
      </c>
      <c r="B21" s="33" t="str">
        <f>IFERROR(VLOOKUP(C21,学会NO!$A$2:$B$147,2,FALSE),"")</f>
        <v/>
      </c>
      <c r="C21" s="11"/>
      <c r="D21" s="34"/>
      <c r="E21" s="33"/>
      <c r="F21" s="11"/>
      <c r="G21" s="11"/>
      <c r="H21" s="11"/>
      <c r="I21" s="11"/>
      <c r="J21" s="30"/>
      <c r="K21" s="30"/>
      <c r="L21" s="47"/>
    </row>
    <row r="22" spans="1:12" ht="52.8" customHeight="1" x14ac:dyDescent="0.2">
      <c r="A22" s="23">
        <v>20</v>
      </c>
      <c r="B22" s="33" t="str">
        <f>IFERROR(VLOOKUP(C22,学会NO!$A$2:$B$147,2,FALSE),"")</f>
        <v/>
      </c>
      <c r="C22" s="11"/>
      <c r="D22" s="34"/>
      <c r="E22" s="33"/>
      <c r="F22" s="11"/>
      <c r="G22" s="11"/>
      <c r="H22" s="11"/>
      <c r="I22" s="11"/>
      <c r="J22" s="30"/>
      <c r="K22" s="30"/>
      <c r="L22" s="47"/>
    </row>
    <row r="23" spans="1:12" ht="52.8" customHeight="1" x14ac:dyDescent="0.2">
      <c r="A23" s="23">
        <v>21</v>
      </c>
      <c r="B23" s="33" t="str">
        <f>IFERROR(VLOOKUP(C23,学会NO!$A$2:$B$147,2,FALSE),"")</f>
        <v/>
      </c>
      <c r="C23" s="11"/>
      <c r="D23" s="34"/>
      <c r="E23" s="33"/>
      <c r="F23" s="11"/>
      <c r="G23" s="11"/>
      <c r="H23" s="11"/>
      <c r="I23" s="11"/>
      <c r="J23" s="30"/>
      <c r="K23" s="30"/>
      <c r="L23" s="47"/>
    </row>
    <row r="24" spans="1:12" ht="52.8" customHeight="1" x14ac:dyDescent="0.2">
      <c r="A24" s="23">
        <v>22</v>
      </c>
      <c r="B24" s="33" t="str">
        <f>IFERROR(VLOOKUP(C24,学会NO!$A$2:$B$147,2,FALSE),"")</f>
        <v/>
      </c>
      <c r="C24" s="11"/>
      <c r="D24" s="34"/>
      <c r="E24" s="33"/>
      <c r="F24" s="11"/>
      <c r="G24" s="11"/>
      <c r="H24" s="11"/>
      <c r="I24" s="11"/>
      <c r="J24" s="30"/>
      <c r="K24" s="30"/>
      <c r="L24" s="47"/>
    </row>
    <row r="25" spans="1:12" ht="52.8" customHeight="1" x14ac:dyDescent="0.2">
      <c r="A25" s="23">
        <v>23</v>
      </c>
      <c r="B25" s="33" t="str">
        <f>IFERROR(VLOOKUP(C25,学会NO!$A$2:$B$147,2,FALSE),"")</f>
        <v/>
      </c>
      <c r="C25" s="11"/>
      <c r="D25" s="34"/>
      <c r="E25" s="33"/>
      <c r="F25" s="11"/>
      <c r="G25" s="11"/>
      <c r="H25" s="11"/>
      <c r="I25" s="11"/>
      <c r="J25" s="30"/>
      <c r="K25" s="30"/>
      <c r="L25" s="47"/>
    </row>
    <row r="26" spans="1:12" ht="52.8" customHeight="1" x14ac:dyDescent="0.2">
      <c r="A26" s="23">
        <v>24</v>
      </c>
      <c r="B26" s="33" t="str">
        <f>IFERROR(VLOOKUP(C26,学会NO!$A$2:$B$147,2,FALSE),"")</f>
        <v/>
      </c>
      <c r="C26" s="11"/>
      <c r="D26" s="34"/>
      <c r="E26" s="33"/>
      <c r="F26" s="11"/>
      <c r="G26" s="11"/>
      <c r="H26" s="11"/>
      <c r="I26" s="11"/>
      <c r="J26" s="30"/>
      <c r="K26" s="30"/>
      <c r="L26" s="47"/>
    </row>
    <row r="27" spans="1:12" ht="52.8" customHeight="1" x14ac:dyDescent="0.2">
      <c r="A27" s="23">
        <v>25</v>
      </c>
      <c r="B27" s="33" t="str">
        <f>IFERROR(VLOOKUP(C27,学会NO!$A$2:$B$147,2,FALSE),"")</f>
        <v/>
      </c>
      <c r="C27" s="11"/>
      <c r="D27" s="34"/>
      <c r="E27" s="33"/>
      <c r="F27" s="11"/>
      <c r="G27" s="11"/>
      <c r="H27" s="11"/>
      <c r="I27" s="11"/>
      <c r="J27" s="30"/>
      <c r="K27" s="30"/>
      <c r="L27" s="47"/>
    </row>
    <row r="28" spans="1:12" ht="52.8" customHeight="1" x14ac:dyDescent="0.2">
      <c r="A28" s="23">
        <v>26</v>
      </c>
      <c r="B28" s="33" t="str">
        <f>IFERROR(VLOOKUP(C28,学会NO!$A$2:$B$147,2,FALSE),"")</f>
        <v/>
      </c>
      <c r="C28" s="11"/>
      <c r="D28" s="34"/>
      <c r="E28" s="33"/>
      <c r="F28" s="11"/>
      <c r="G28" s="11"/>
      <c r="H28" s="11"/>
      <c r="I28" s="11"/>
      <c r="J28" s="30"/>
      <c r="K28" s="30"/>
      <c r="L28" s="47"/>
    </row>
    <row r="29" spans="1:12" ht="52.8" customHeight="1" x14ac:dyDescent="0.2">
      <c r="A29" s="31"/>
      <c r="B29" s="33" t="str">
        <f>IFERROR(VLOOKUP(C29,学会NO!$A$2:$B$147,2,FALSE),"")</f>
        <v/>
      </c>
      <c r="C29" s="11"/>
      <c r="D29" s="34"/>
      <c r="E29" s="33"/>
      <c r="F29" s="11"/>
      <c r="G29" s="11"/>
      <c r="H29" s="11"/>
      <c r="I29" s="11"/>
      <c r="J29" s="30"/>
      <c r="K29" s="30"/>
      <c r="L29" s="47"/>
    </row>
    <row r="30" spans="1:12" ht="52.8" customHeight="1" x14ac:dyDescent="0.2">
      <c r="A30" s="31"/>
      <c r="B30" s="33" t="str">
        <f>IFERROR(VLOOKUP(C30,学会NO!$A$2:$B$147,2,FALSE),"")</f>
        <v/>
      </c>
      <c r="C30" s="11"/>
      <c r="D30" s="34"/>
      <c r="E30" s="33"/>
      <c r="F30" s="11"/>
      <c r="G30" s="11"/>
      <c r="H30" s="11"/>
      <c r="I30" s="11"/>
      <c r="J30" s="30"/>
      <c r="K30" s="30"/>
      <c r="L30" s="47"/>
    </row>
    <row r="31" spans="1:12" ht="52.8" customHeight="1" x14ac:dyDescent="0.2">
      <c r="A31" s="31"/>
      <c r="B31" s="33" t="str">
        <f>IFERROR(VLOOKUP(C31,学会NO!$A$2:$B$147,2,FALSE),"")</f>
        <v/>
      </c>
      <c r="C31" s="11"/>
      <c r="D31" s="34"/>
      <c r="E31" s="33"/>
      <c r="F31" s="11"/>
      <c r="G31" s="11"/>
      <c r="H31" s="11"/>
      <c r="I31" s="11"/>
      <c r="J31" s="30"/>
      <c r="K31" s="30"/>
      <c r="L31" s="47"/>
    </row>
  </sheetData>
  <autoFilter ref="A2:L31">
    <sortState ref="A3:L20">
      <sortCondition ref="B2:B20"/>
    </sortState>
  </autoFilter>
  <sortState ref="B3:L6">
    <sortCondition ref="B3:B6"/>
    <sortCondition ref="D3:D6"/>
  </sortState>
  <mergeCells count="1">
    <mergeCell ref="A1:L1"/>
  </mergeCells>
  <phoneticPr fontId="1"/>
  <conditionalFormatting sqref="D3:D31">
    <cfRule type="expression" dxfId="3" priority="4">
      <formula>IF(COUNTIF(D3,"*B3*")&gt;=1,TRUE,FALSE)</formula>
    </cfRule>
  </conditionalFormatting>
  <conditionalFormatting sqref="D3:D31">
    <cfRule type="duplicateValues" dxfId="2" priority="1"/>
    <cfRule type="duplicateValues" dxfId="1" priority="31"/>
    <cfRule type="duplicateValues" dxfId="0" priority="32"/>
  </conditionalFormatting>
  <dataValidations count="2">
    <dataValidation type="list" allowBlank="1" showInputMessage="1" showErrorMessage="1" sqref="E3:E31">
      <formula1>"既,未"</formula1>
    </dataValidation>
    <dataValidation type="list" allowBlank="1" showInputMessage="1" showErrorMessage="1" sqref="L3:L31">
      <formula1>"受領済,修正版受領済,確認中"</formula1>
    </dataValidation>
  </dataValidations>
  <pageMargins left="0.70866141732283472" right="0.70866141732283472" top="0.74803149606299213" bottom="0.74803149606299213" header="0.31496062992125984" footer="0.31496062992125984"/>
  <pageSetup paperSize="8" scale="65"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集計!$B$7:$B$152</xm:f>
          </x14:formula1>
          <xm:sqref>C3:C31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学会番号一覧</vt:lpstr>
      <vt:lpstr>集計</vt:lpstr>
      <vt:lpstr>学会NO</vt:lpstr>
      <vt:lpstr>未収載（B~N区分）</vt:lpstr>
      <vt:lpstr>既収載（B~N区分）</vt:lpstr>
      <vt:lpstr>基本診療料（A区分）</vt:lpstr>
      <vt:lpstr>医薬品</vt:lpstr>
      <vt:lpstr>医薬品!Print_Area</vt:lpstr>
      <vt:lpstr>'基本診療料（A区分）'!Print_Area</vt:lpstr>
      <vt:lpstr>'未収載（B~N区分）'!Print_Area</vt:lpstr>
      <vt:lpstr>医薬品!Print_Titles</vt:lpstr>
      <vt:lpstr>'基本診療料（A区分）'!Print_Titles</vt:lpstr>
      <vt:lpstr>'既収載（B~N区分）'!Print_Titles</vt:lpstr>
      <vt:lpstr>集計!Print_Titles</vt:lpstr>
      <vt:lpstr>'未収載（B~N区分）'!Print_Titles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2025-04-23T12:49:27Z</dcterms:modified>
</cp:coreProperties>
</file>